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EstaPasta_de_trabalho"/>
  <mc:AlternateContent xmlns:mc="http://schemas.openxmlformats.org/markup-compatibility/2006">
    <mc:Choice Requires="x15">
      <x15ac:absPath xmlns:x15ac="http://schemas.microsoft.com/office/spreadsheetml/2010/11/ac" url="G:\CGA\DTE\INSTITUTOS\I-006 INSTITUTO DE INFECTOLOGIA EMILIO RIBAS\LICITAÇÃO - FASE 3\Para Processo\PLANILHA\"/>
    </mc:Choice>
  </mc:AlternateContent>
  <xr:revisionPtr revIDLastSave="0" documentId="13_ncr:1_{36C1F5DB-3BC9-443B-BB3F-3F6C5E7F7FBC}" xr6:coauthVersionLast="47" xr6:coauthVersionMax="47" xr10:uidLastSave="{00000000-0000-0000-0000-000000000000}"/>
  <bookViews>
    <workbookView xWindow="-120" yWindow="-120" windowWidth="29040" windowHeight="15840" activeTab="1" xr2:uid="{00000000-000D-0000-FFFF-FFFF00000000}"/>
  </bookViews>
  <sheets>
    <sheet name="3ª fase emilio " sheetId="33" r:id="rId1"/>
    <sheet name="RESUMO " sheetId="34" r:id="rId2"/>
    <sheet name="CRONOGRAMA FÍSICO FINANC" sheetId="35" r:id="rId3"/>
  </sheets>
  <definedNames>
    <definedName name="_xlnm._FilterDatabase" localSheetId="0" hidden="1">'3ª fase emilio '!$A$7:$G$1432</definedName>
    <definedName name="_xlnm.Print_Area" localSheetId="0">'3ª fase emilio '!$A$1:$G$1432</definedName>
    <definedName name="_xlnm.Print_Area" localSheetId="2">'CRONOGRAMA FÍSICO FINANC'!$A$1:$AN$98</definedName>
    <definedName name="_xlnm.Print_Area" localSheetId="1">'RESUMO '!$A$1:$D$52</definedName>
    <definedName name="BRHJGOUUCG" hidden="1">#REF!</definedName>
    <definedName name="CNNLIWNNYW" hidden="1">#REF!</definedName>
    <definedName name="EGEFBMPJUH" hidden="1">#REF!</definedName>
    <definedName name="GEMVODUGLB" hidden="1">#REF!</definedName>
    <definedName name="HAQSZQJJXH" hidden="1">#REF!</definedName>
    <definedName name="HZCZQRBQEV" hidden="1">#REF!</definedName>
    <definedName name="IELZYZMUSY" hidden="1">#REF!</definedName>
    <definedName name="JBEDSDWDSA" hidden="1">#REF!</definedName>
    <definedName name="JQMVVHQZHQ" hidden="1">#REF!</definedName>
    <definedName name="JTZHIBNCBN" hidden="1">#REF!</definedName>
    <definedName name="JYKKXIZZCN" hidden="1">#REF!</definedName>
    <definedName name="KFGTVTGSZB" hidden="1">#REF!</definedName>
    <definedName name="KLWPNNJBRB" hidden="1">#REF!</definedName>
    <definedName name="MCRWXOVTHS" hidden="1">#REF!</definedName>
    <definedName name="NLXQXITZYY" hidden="1">#REF!</definedName>
    <definedName name="PKNTSHYCBD" hidden="1">#REF!</definedName>
    <definedName name="RTDCURKAAC" hidden="1">#REF!</definedName>
    <definedName name="_xlnm.Print_Titles" localSheetId="0">'3ª fase emilio '!$3:$6</definedName>
    <definedName name="_xlnm.Print_Titles" localSheetId="2">'CRONOGRAMA FÍSICO FINANC'!$A:$C,'CRONOGRAMA FÍSICO FINANC'!$1:$4</definedName>
    <definedName name="TTBILMJNUT" hidden="1">#REF!</definedName>
    <definedName name="UKBALFKBBW" hidden="1">#REF!</definedName>
    <definedName name="VTYLRQEYAB" hidden="1">#REF!</definedName>
    <definedName name="ZGYLVHFASF"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35" l="1"/>
  <c r="G1160" i="33" l="1"/>
  <c r="G1414" i="33" l="1"/>
  <c r="AQ87" i="35" l="1"/>
  <c r="E49" i="35"/>
  <c r="F49" i="35"/>
  <c r="G49" i="35"/>
  <c r="H49" i="35"/>
  <c r="I49" i="35"/>
  <c r="J49" i="35"/>
  <c r="K49" i="35"/>
  <c r="L49" i="35"/>
  <c r="M49" i="35"/>
  <c r="N49" i="35"/>
  <c r="O49" i="35"/>
  <c r="P49" i="35"/>
  <c r="Q49" i="35"/>
  <c r="R49" i="35"/>
  <c r="S49" i="35"/>
  <c r="T49" i="35"/>
  <c r="U49" i="35"/>
  <c r="V49" i="35"/>
  <c r="W49" i="35"/>
  <c r="X49" i="35"/>
  <c r="Y49" i="35"/>
  <c r="Z49" i="35"/>
  <c r="AA49" i="35"/>
  <c r="AB49" i="35"/>
  <c r="AC49" i="35"/>
  <c r="AD49" i="35"/>
  <c r="AE49" i="35"/>
  <c r="AF49" i="35"/>
  <c r="AL49" i="35"/>
  <c r="AM49" i="35"/>
  <c r="T22" i="35"/>
  <c r="F25" i="35"/>
  <c r="G25" i="35"/>
  <c r="H25" i="35"/>
  <c r="I25" i="35"/>
  <c r="J25" i="35"/>
  <c r="K25" i="35"/>
  <c r="L25" i="35"/>
  <c r="G13" i="35"/>
  <c r="H13" i="35"/>
  <c r="I13" i="35"/>
  <c r="J13" i="35"/>
  <c r="K13" i="35"/>
  <c r="L13" i="35"/>
  <c r="M13" i="35"/>
  <c r="N13" i="35"/>
  <c r="O13" i="35"/>
  <c r="P13" i="35"/>
  <c r="Q13" i="35"/>
  <c r="R13" i="35"/>
  <c r="S13" i="35"/>
  <c r="T13" i="35"/>
  <c r="U13" i="35"/>
  <c r="V13" i="35"/>
  <c r="W13" i="35"/>
  <c r="X13" i="35"/>
  <c r="Y13" i="35"/>
  <c r="Z13" i="35"/>
  <c r="AA13" i="35"/>
  <c r="AB13" i="35"/>
  <c r="AC13" i="35"/>
  <c r="AD13" i="35"/>
  <c r="AE13" i="35"/>
  <c r="AF13" i="35"/>
  <c r="AG13" i="35"/>
  <c r="AH13" i="35"/>
  <c r="AI13" i="35"/>
  <c r="AJ13" i="35"/>
  <c r="AK13" i="35"/>
  <c r="AL13" i="35"/>
  <c r="AM13" i="35"/>
  <c r="Y86" i="35" l="1"/>
  <c r="X86" i="35"/>
  <c r="W86" i="35"/>
  <c r="V86" i="35"/>
  <c r="U86" i="35"/>
  <c r="T86" i="35"/>
  <c r="S86" i="35"/>
  <c r="R86" i="35"/>
  <c r="Q86" i="35"/>
  <c r="P86" i="35"/>
  <c r="O86" i="35"/>
  <c r="N86" i="35"/>
  <c r="M86" i="35"/>
  <c r="L86" i="35"/>
  <c r="K86" i="35"/>
  <c r="J86" i="35"/>
  <c r="I86" i="35"/>
  <c r="H86" i="35"/>
  <c r="G86" i="35"/>
  <c r="F86" i="35"/>
  <c r="E86" i="35"/>
  <c r="D86" i="35"/>
  <c r="AK76" i="35"/>
  <c r="AJ76" i="35"/>
  <c r="AI76" i="35"/>
  <c r="AH76" i="35"/>
  <c r="AG76" i="35"/>
  <c r="AF76" i="35"/>
  <c r="AE76" i="35"/>
  <c r="AD76" i="35"/>
  <c r="AC76" i="35"/>
  <c r="AB76" i="35"/>
  <c r="AA76" i="35"/>
  <c r="Z76" i="35"/>
  <c r="Y76" i="35"/>
  <c r="X76" i="35"/>
  <c r="W76" i="35"/>
  <c r="V76" i="35"/>
  <c r="U76" i="35"/>
  <c r="T76" i="35"/>
  <c r="S76" i="35"/>
  <c r="R76" i="35"/>
  <c r="Q76" i="35"/>
  <c r="P76" i="35"/>
  <c r="O76" i="35"/>
  <c r="N76" i="35"/>
  <c r="M76" i="35"/>
  <c r="L76" i="35"/>
  <c r="K76" i="35"/>
  <c r="J76" i="35"/>
  <c r="I76" i="35"/>
  <c r="H76" i="35"/>
  <c r="G76" i="35"/>
  <c r="F76" i="35"/>
  <c r="E76" i="35"/>
  <c r="D76" i="35"/>
  <c r="AM73" i="35"/>
  <c r="AL73" i="35"/>
  <c r="AK73" i="35"/>
  <c r="AJ73" i="35"/>
  <c r="AI73" i="35"/>
  <c r="AH73" i="35"/>
  <c r="AG73" i="35"/>
  <c r="AF73" i="35"/>
  <c r="U73" i="35"/>
  <c r="T73" i="35"/>
  <c r="S73" i="35"/>
  <c r="R73" i="35"/>
  <c r="Q73" i="35"/>
  <c r="P73" i="35"/>
  <c r="O73" i="35"/>
  <c r="N73" i="35"/>
  <c r="M73" i="35"/>
  <c r="L73" i="35"/>
  <c r="K73" i="35"/>
  <c r="J73" i="35"/>
  <c r="I73" i="35"/>
  <c r="H73" i="35"/>
  <c r="G73" i="35"/>
  <c r="F73" i="35"/>
  <c r="E73" i="35"/>
  <c r="D73" i="35"/>
  <c r="AG67" i="35"/>
  <c r="AF67" i="35"/>
  <c r="AE67" i="35"/>
  <c r="AD67" i="35"/>
  <c r="AC67" i="35"/>
  <c r="AB67" i="35"/>
  <c r="AA67" i="35"/>
  <c r="Z67" i="35"/>
  <c r="Y67" i="35"/>
  <c r="X67" i="35"/>
  <c r="W67" i="35"/>
  <c r="V67" i="35"/>
  <c r="U67" i="35"/>
  <c r="T67" i="35"/>
  <c r="S67" i="35"/>
  <c r="R67" i="35"/>
  <c r="Q67" i="35"/>
  <c r="P67" i="35"/>
  <c r="O67" i="35"/>
  <c r="N67" i="35"/>
  <c r="M67" i="35"/>
  <c r="L67" i="35"/>
  <c r="K67" i="35"/>
  <c r="J67" i="35"/>
  <c r="I67" i="35"/>
  <c r="H67" i="35"/>
  <c r="G67" i="35"/>
  <c r="F67" i="35"/>
  <c r="E67" i="35"/>
  <c r="D67" i="35"/>
  <c r="AM64" i="35"/>
  <c r="AF64" i="35"/>
  <c r="AE64" i="35"/>
  <c r="AD64" i="35"/>
  <c r="AA64" i="35"/>
  <c r="Z64" i="35"/>
  <c r="Y64" i="35"/>
  <c r="S64" i="35"/>
  <c r="R64" i="35"/>
  <c r="Q64" i="35"/>
  <c r="P64" i="35"/>
  <c r="O64" i="35"/>
  <c r="N64" i="35"/>
  <c r="M64" i="35"/>
  <c r="L64" i="35"/>
  <c r="K64" i="35"/>
  <c r="J64" i="35"/>
  <c r="I64" i="35"/>
  <c r="H64" i="35"/>
  <c r="G64" i="35"/>
  <c r="F64" i="35"/>
  <c r="E64" i="35"/>
  <c r="D64" i="35"/>
  <c r="AM61" i="35"/>
  <c r="AL61" i="35"/>
  <c r="AK61" i="35"/>
  <c r="AJ61" i="35"/>
  <c r="AI61" i="35"/>
  <c r="AH61" i="35"/>
  <c r="AG61" i="35"/>
  <c r="AF61" i="35"/>
  <c r="AE61" i="35"/>
  <c r="AD61" i="35"/>
  <c r="AC61" i="35"/>
  <c r="AB61" i="35"/>
  <c r="AA61" i="35"/>
  <c r="Z61" i="35"/>
  <c r="J61" i="35"/>
  <c r="I61" i="35"/>
  <c r="H61" i="35"/>
  <c r="G61" i="35"/>
  <c r="F61" i="35"/>
  <c r="E61" i="35"/>
  <c r="D61" i="35"/>
  <c r="AM58" i="35"/>
  <c r="D58" i="35"/>
  <c r="AM55" i="35"/>
  <c r="D55" i="35"/>
  <c r="D52" i="35"/>
  <c r="D49" i="35"/>
  <c r="AM46" i="35"/>
  <c r="AL46" i="35"/>
  <c r="AK46" i="35"/>
  <c r="L46" i="35"/>
  <c r="K46" i="35"/>
  <c r="J46" i="35"/>
  <c r="I46" i="35"/>
  <c r="H46" i="35"/>
  <c r="G46" i="35"/>
  <c r="F46" i="35"/>
  <c r="E46" i="35"/>
  <c r="D46" i="35"/>
  <c r="G43" i="35"/>
  <c r="AM43" i="35"/>
  <c r="AL43" i="35"/>
  <c r="AK43" i="35"/>
  <c r="AJ43" i="35"/>
  <c r="AI43" i="35"/>
  <c r="AH43" i="35"/>
  <c r="AG43" i="35"/>
  <c r="F43" i="35"/>
  <c r="E43" i="35"/>
  <c r="D43" i="35"/>
  <c r="AM40" i="35"/>
  <c r="AL40" i="35"/>
  <c r="AK40" i="35"/>
  <c r="AJ40" i="35"/>
  <c r="AI40" i="35"/>
  <c r="AH40" i="35"/>
  <c r="AG40" i="35"/>
  <c r="AF40" i="35"/>
  <c r="AE40" i="35"/>
  <c r="AD40" i="35"/>
  <c r="AC40" i="35"/>
  <c r="I40" i="35"/>
  <c r="H40" i="35"/>
  <c r="G40" i="35"/>
  <c r="F40" i="35"/>
  <c r="E40" i="35"/>
  <c r="D40" i="35"/>
  <c r="AM37" i="35"/>
  <c r="AL37" i="35"/>
  <c r="AK37" i="35"/>
  <c r="AJ37" i="35"/>
  <c r="AI37" i="35"/>
  <c r="AH37" i="35"/>
  <c r="AG37" i="35"/>
  <c r="AF37" i="35"/>
  <c r="L37" i="35"/>
  <c r="K37" i="35"/>
  <c r="J37" i="35"/>
  <c r="I37" i="35"/>
  <c r="H37" i="35"/>
  <c r="G37" i="35"/>
  <c r="F37" i="35"/>
  <c r="E37" i="35"/>
  <c r="D37" i="35"/>
  <c r="AM34" i="35"/>
  <c r="AL34" i="35"/>
  <c r="AK34" i="35"/>
  <c r="AJ34" i="35"/>
  <c r="AI34" i="35"/>
  <c r="AH34" i="35"/>
  <c r="AG34" i="35"/>
  <c r="AF34" i="35"/>
  <c r="AE34" i="35"/>
  <c r="AD34" i="35"/>
  <c r="AC34" i="35"/>
  <c r="H34" i="35"/>
  <c r="G34" i="35"/>
  <c r="F34" i="35"/>
  <c r="E34" i="35"/>
  <c r="D34" i="35"/>
  <c r="AM31" i="35"/>
  <c r="AL31" i="35"/>
  <c r="AK31" i="35"/>
  <c r="AJ31" i="35"/>
  <c r="AI31" i="35"/>
  <c r="AH31" i="35"/>
  <c r="H31" i="35"/>
  <c r="G31" i="35"/>
  <c r="F31" i="35"/>
  <c r="E31" i="35"/>
  <c r="D31" i="35"/>
  <c r="AM28" i="35"/>
  <c r="AL28" i="35"/>
  <c r="AK28" i="35"/>
  <c r="AJ28" i="35"/>
  <c r="AI28" i="35"/>
  <c r="AH28" i="35"/>
  <c r="AG28" i="35"/>
  <c r="AF28" i="35"/>
  <c r="AE28" i="35"/>
  <c r="L28" i="35"/>
  <c r="K28" i="35"/>
  <c r="J28" i="35"/>
  <c r="I28" i="35"/>
  <c r="H28" i="35"/>
  <c r="G28" i="35"/>
  <c r="F28" i="35"/>
  <c r="E28" i="35"/>
  <c r="D28" i="35"/>
  <c r="E25" i="35"/>
  <c r="AG25" i="35"/>
  <c r="AH25" i="35"/>
  <c r="AI25" i="35"/>
  <c r="AJ25" i="35"/>
  <c r="AK25" i="35"/>
  <c r="AL25" i="35"/>
  <c r="AM25" i="35"/>
  <c r="D25" i="35"/>
  <c r="D22" i="35"/>
  <c r="E22" i="35"/>
  <c r="R22" i="35"/>
  <c r="S22" i="35"/>
  <c r="U22" i="35"/>
  <c r="V22" i="35"/>
  <c r="W22" i="35"/>
  <c r="X22" i="35"/>
  <c r="Y22" i="35"/>
  <c r="Z22" i="35"/>
  <c r="AA22" i="35"/>
  <c r="AB22" i="35"/>
  <c r="AC22" i="35"/>
  <c r="AD22" i="35"/>
  <c r="AE22" i="35"/>
  <c r="AF22" i="35"/>
  <c r="AG22" i="35"/>
  <c r="AH22" i="35"/>
  <c r="AI22" i="35"/>
  <c r="AJ22" i="35"/>
  <c r="AK22" i="35"/>
  <c r="AL22" i="35"/>
  <c r="AM22" i="35"/>
  <c r="E19" i="35"/>
  <c r="F19" i="35"/>
  <c r="G19" i="35"/>
  <c r="H19" i="35"/>
  <c r="I19" i="35"/>
  <c r="J19" i="35"/>
  <c r="O19" i="35"/>
  <c r="P19" i="35"/>
  <c r="Q19" i="35"/>
  <c r="R19" i="35"/>
  <c r="S19" i="35"/>
  <c r="T19" i="35"/>
  <c r="U19" i="35"/>
  <c r="V19" i="35"/>
  <c r="W19" i="35"/>
  <c r="X19" i="35"/>
  <c r="Y19" i="35"/>
  <c r="Z19" i="35"/>
  <c r="AA19" i="35"/>
  <c r="AB19" i="35"/>
  <c r="AC19" i="35"/>
  <c r="AD19" i="35"/>
  <c r="AE19" i="35"/>
  <c r="AF19" i="35"/>
  <c r="AG19" i="35"/>
  <c r="AH19" i="35"/>
  <c r="AI19" i="35"/>
  <c r="AJ19" i="35"/>
  <c r="AK19" i="35"/>
  <c r="AL19" i="35"/>
  <c r="AM19" i="35"/>
  <c r="E16" i="35"/>
  <c r="F16" i="35"/>
  <c r="G16" i="35"/>
  <c r="H16" i="35"/>
  <c r="I16" i="35"/>
  <c r="J16" i="35"/>
  <c r="O16" i="35"/>
  <c r="P16" i="35"/>
  <c r="Q16" i="35"/>
  <c r="R16" i="35"/>
  <c r="S16" i="35"/>
  <c r="T16" i="35"/>
  <c r="U16" i="35"/>
  <c r="V16" i="35"/>
  <c r="W16" i="35"/>
  <c r="X16" i="35"/>
  <c r="Y16" i="35"/>
  <c r="Z16" i="35"/>
  <c r="AA16" i="35"/>
  <c r="AB16" i="35"/>
  <c r="AC16" i="35"/>
  <c r="AD16" i="35"/>
  <c r="AE16" i="35"/>
  <c r="AF16" i="35"/>
  <c r="AG16" i="35"/>
  <c r="AH16" i="35"/>
  <c r="AI16" i="35"/>
  <c r="AJ16" i="35"/>
  <c r="AK16" i="35"/>
  <c r="AL16" i="35"/>
  <c r="AM16" i="35"/>
  <c r="D19" i="35"/>
  <c r="D16" i="35"/>
  <c r="H7" i="35"/>
  <c r="I7" i="35"/>
  <c r="J7" i="35"/>
  <c r="K7" i="35"/>
  <c r="L7" i="35"/>
  <c r="M7" i="35"/>
  <c r="N7" i="35"/>
  <c r="O7" i="35"/>
  <c r="P7" i="35"/>
  <c r="Q7" i="35"/>
  <c r="R7" i="35"/>
  <c r="S7" i="35"/>
  <c r="T7" i="35"/>
  <c r="U7" i="35"/>
  <c r="V7" i="35"/>
  <c r="W7" i="35"/>
  <c r="X7" i="35"/>
  <c r="Y7" i="35"/>
  <c r="Z7" i="35"/>
  <c r="AA7" i="35"/>
  <c r="AB7" i="35"/>
  <c r="AC7" i="35"/>
  <c r="AD7" i="35"/>
  <c r="AE7" i="35"/>
  <c r="AF7" i="35"/>
  <c r="AG7" i="35"/>
  <c r="AH7" i="35"/>
  <c r="AI7" i="35"/>
  <c r="AJ7" i="35"/>
  <c r="AK7" i="35"/>
  <c r="G1421" i="33" l="1"/>
  <c r="G1420" i="33" s="1"/>
  <c r="G1423" i="33" s="1"/>
  <c r="C41" i="34" s="1"/>
  <c r="G9" i="33"/>
  <c r="G10" i="33"/>
  <c r="G11" i="33"/>
  <c r="G12" i="33"/>
  <c r="G13" i="33"/>
  <c r="G14" i="33"/>
  <c r="G15" i="33"/>
  <c r="G16" i="33"/>
  <c r="G17" i="33"/>
  <c r="G20" i="33"/>
  <c r="G21" i="33"/>
  <c r="G23" i="33"/>
  <c r="G24" i="33"/>
  <c r="G25" i="33"/>
  <c r="G26" i="33"/>
  <c r="G27" i="33"/>
  <c r="G29" i="33"/>
  <c r="G30" i="33"/>
  <c r="G31" i="33"/>
  <c r="G32" i="33"/>
  <c r="G33" i="33"/>
  <c r="G34" i="33"/>
  <c r="G28"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6" i="33"/>
  <c r="G67" i="33"/>
  <c r="G68" i="33"/>
  <c r="G69" i="33"/>
  <c r="G70" i="33"/>
  <c r="G71" i="33"/>
  <c r="G72" i="33"/>
  <c r="G76" i="33"/>
  <c r="G77" i="33"/>
  <c r="G80" i="33"/>
  <c r="G81" i="33"/>
  <c r="G82" i="33"/>
  <c r="G83" i="33"/>
  <c r="G84" i="33"/>
  <c r="G85" i="33"/>
  <c r="G86" i="33"/>
  <c r="G87" i="33"/>
  <c r="G88" i="33"/>
  <c r="G89" i="33"/>
  <c r="G90" i="33"/>
  <c r="G93" i="33"/>
  <c r="G94" i="33"/>
  <c r="G95" i="33"/>
  <c r="G98" i="33"/>
  <c r="G99" i="33"/>
  <c r="G100" i="33"/>
  <c r="G101" i="33"/>
  <c r="G102" i="33"/>
  <c r="G103" i="33"/>
  <c r="G104" i="33"/>
  <c r="G105" i="33"/>
  <c r="G106" i="33"/>
  <c r="G107" i="33"/>
  <c r="G108" i="33"/>
  <c r="G109" i="33"/>
  <c r="G110" i="33"/>
  <c r="G111" i="33"/>
  <c r="G112" i="33"/>
  <c r="G113" i="33"/>
  <c r="G114" i="33"/>
  <c r="G115" i="33"/>
  <c r="G116" i="33"/>
  <c r="G117" i="33"/>
  <c r="G118" i="33"/>
  <c r="G119" i="33"/>
  <c r="G120" i="33"/>
  <c r="G130" i="33"/>
  <c r="G129" i="33" s="1"/>
  <c r="G131" i="33"/>
  <c r="G132" i="33"/>
  <c r="G133" i="33"/>
  <c r="G134" i="33"/>
  <c r="G135" i="33"/>
  <c r="G136" i="33"/>
  <c r="G151" i="33"/>
  <c r="G152" i="33"/>
  <c r="G153" i="33"/>
  <c r="G154" i="33"/>
  <c r="G155" i="33"/>
  <c r="G156" i="33"/>
  <c r="G157" i="33"/>
  <c r="G158" i="33"/>
  <c r="G159" i="33"/>
  <c r="G160" i="33"/>
  <c r="G163" i="33"/>
  <c r="G164" i="33"/>
  <c r="G165" i="33"/>
  <c r="G166" i="33"/>
  <c r="G172" i="33"/>
  <c r="G173" i="33"/>
  <c r="G174" i="33"/>
  <c r="G175" i="33"/>
  <c r="G176" i="33"/>
  <c r="G177" i="33"/>
  <c r="G178" i="33"/>
  <c r="G179" i="33"/>
  <c r="G180" i="33"/>
  <c r="G181" i="33"/>
  <c r="G182" i="33"/>
  <c r="G183" i="33"/>
  <c r="G184" i="33"/>
  <c r="G185" i="33"/>
  <c r="G167" i="33"/>
  <c r="G168" i="33"/>
  <c r="G169" i="33"/>
  <c r="G170" i="33"/>
  <c r="G171" i="33"/>
  <c r="G188" i="33"/>
  <c r="G187" i="33" s="1"/>
  <c r="G189" i="33"/>
  <c r="G192" i="33"/>
  <c r="G194" i="33"/>
  <c r="G195" i="33"/>
  <c r="G197" i="33"/>
  <c r="G198" i="33"/>
  <c r="G199" i="33"/>
  <c r="G200" i="33"/>
  <c r="G201" i="33"/>
  <c r="G202" i="33"/>
  <c r="G203" i="33"/>
  <c r="G204" i="33"/>
  <c r="G205" i="33"/>
  <c r="G206" i="33"/>
  <c r="G207" i="33"/>
  <c r="G208" i="33"/>
  <c r="G212" i="33"/>
  <c r="G213" i="33"/>
  <c r="G214" i="33"/>
  <c r="G217" i="33"/>
  <c r="G218" i="33"/>
  <c r="G219" i="33"/>
  <c r="G220" i="33"/>
  <c r="G221" i="33"/>
  <c r="G227" i="33"/>
  <c r="G228" i="33"/>
  <c r="G229" i="33"/>
  <c r="G230" i="33"/>
  <c r="G209" i="33"/>
  <c r="G215" i="33"/>
  <c r="G216" i="33"/>
  <c r="G222" i="33"/>
  <c r="G223" i="33"/>
  <c r="G224" i="33"/>
  <c r="G225" i="33"/>
  <c r="G233" i="33"/>
  <c r="G235" i="33"/>
  <c r="G238" i="33"/>
  <c r="G239" i="33"/>
  <c r="G240" i="33"/>
  <c r="G241" i="33"/>
  <c r="G242" i="33"/>
  <c r="G243" i="33"/>
  <c r="G246" i="33"/>
  <c r="G247" i="33"/>
  <c r="G248" i="33"/>
  <c r="G249" i="33"/>
  <c r="G250" i="33"/>
  <c r="G251" i="33"/>
  <c r="G252" i="33"/>
  <c r="G253" i="33"/>
  <c r="G254" i="33"/>
  <c r="G255" i="33"/>
  <c r="G256" i="33"/>
  <c r="G257" i="33"/>
  <c r="G258" i="33"/>
  <c r="G259" i="33"/>
  <c r="G260" i="33"/>
  <c r="G261" i="33"/>
  <c r="G262" i="33"/>
  <c r="G263" i="33"/>
  <c r="G264" i="33"/>
  <c r="G265" i="33"/>
  <c r="G266" i="33"/>
  <c r="G267" i="33"/>
  <c r="G269" i="33"/>
  <c r="G270" i="33"/>
  <c r="G271" i="33"/>
  <c r="G272" i="33"/>
  <c r="G274" i="33"/>
  <c r="G275" i="33"/>
  <c r="G276" i="33"/>
  <c r="G277" i="33"/>
  <c r="G278" i="33"/>
  <c r="G280" i="33"/>
  <c r="G268" i="33"/>
  <c r="G279" i="33"/>
  <c r="G284" i="33"/>
  <c r="G285" i="33"/>
  <c r="G286" i="33"/>
  <c r="G287" i="33"/>
  <c r="G288" i="33"/>
  <c r="G289" i="33"/>
  <c r="G290" i="33"/>
  <c r="G291" i="33"/>
  <c r="G292" i="33"/>
  <c r="G293" i="33"/>
  <c r="G294" i="33"/>
  <c r="G295" i="33"/>
  <c r="G296" i="33"/>
  <c r="G297" i="33"/>
  <c r="G298" i="33"/>
  <c r="G299" i="33"/>
  <c r="G300" i="33"/>
  <c r="G301" i="33"/>
  <c r="G302" i="33"/>
  <c r="G303" i="33"/>
  <c r="G304" i="33"/>
  <c r="G305" i="33"/>
  <c r="G306" i="33"/>
  <c r="G307" i="33"/>
  <c r="G308" i="33"/>
  <c r="G309" i="33"/>
  <c r="G310" i="33"/>
  <c r="G311" i="33"/>
  <c r="G312" i="33"/>
  <c r="G313" i="33"/>
  <c r="G314" i="33"/>
  <c r="G315" i="33"/>
  <c r="G316" i="33"/>
  <c r="G317" i="33"/>
  <c r="G318" i="33"/>
  <c r="G319" i="33"/>
  <c r="G320" i="33"/>
  <c r="G321" i="33"/>
  <c r="G322" i="33"/>
  <c r="G323" i="33"/>
  <c r="G324" i="33"/>
  <c r="G325" i="33"/>
  <c r="G326" i="33"/>
  <c r="G327" i="33"/>
  <c r="G328" i="33"/>
  <c r="G329" i="33"/>
  <c r="G330" i="33"/>
  <c r="G331" i="33"/>
  <c r="G332" i="33"/>
  <c r="G333" i="33"/>
  <c r="G334" i="33"/>
  <c r="G335" i="33"/>
  <c r="G337" i="33"/>
  <c r="G338" i="33"/>
  <c r="G340" i="33"/>
  <c r="G341" i="33"/>
  <c r="G342" i="33"/>
  <c r="G343" i="33"/>
  <c r="G344" i="33"/>
  <c r="G345" i="33"/>
  <c r="G346" i="33"/>
  <c r="G347" i="33"/>
  <c r="G348" i="33"/>
  <c r="G349" i="33"/>
  <c r="G350" i="33"/>
  <c r="G351" i="33"/>
  <c r="G352" i="33"/>
  <c r="G353" i="33"/>
  <c r="G354" i="33"/>
  <c r="G355" i="33"/>
  <c r="G356" i="33"/>
  <c r="G357" i="33"/>
  <c r="G358" i="33"/>
  <c r="G359" i="33"/>
  <c r="G360" i="33"/>
  <c r="G361" i="33"/>
  <c r="G362" i="33"/>
  <c r="G363" i="33"/>
  <c r="G364" i="33"/>
  <c r="G365" i="33"/>
  <c r="G366" i="33"/>
  <c r="G367" i="33"/>
  <c r="G368" i="33"/>
  <c r="G369" i="33"/>
  <c r="G370" i="33"/>
  <c r="G371" i="33"/>
  <c r="G372" i="33"/>
  <c r="G373" i="33"/>
  <c r="G374" i="33"/>
  <c r="G375" i="33"/>
  <c r="G377" i="33"/>
  <c r="G378" i="33"/>
  <c r="G379" i="33"/>
  <c r="G380" i="33"/>
  <c r="G381" i="33"/>
  <c r="G382" i="33"/>
  <c r="G383" i="33"/>
  <c r="G384" i="33"/>
  <c r="G385" i="33"/>
  <c r="G386" i="33"/>
  <c r="G387" i="33"/>
  <c r="G388" i="33"/>
  <c r="G391" i="33"/>
  <c r="G392" i="33"/>
  <c r="G393" i="33"/>
  <c r="G394" i="33"/>
  <c r="G395" i="33"/>
  <c r="G396" i="33"/>
  <c r="G397" i="33"/>
  <c r="G398" i="33"/>
  <c r="G399" i="33"/>
  <c r="G400" i="33"/>
  <c r="G401" i="33"/>
  <c r="G402" i="33"/>
  <c r="G403" i="33"/>
  <c r="G404" i="33"/>
  <c r="G405" i="33"/>
  <c r="G406" i="33"/>
  <c r="G407" i="33"/>
  <c r="G408" i="33"/>
  <c r="G409" i="33"/>
  <c r="G410" i="33"/>
  <c r="G411" i="33"/>
  <c r="G412" i="33"/>
  <c r="G413" i="33"/>
  <c r="G414" i="33"/>
  <c r="G415" i="33"/>
  <c r="G416" i="33"/>
  <c r="G417" i="33"/>
  <c r="G418" i="33"/>
  <c r="G419" i="33"/>
  <c r="G420" i="33"/>
  <c r="G421" i="33"/>
  <c r="G422" i="33"/>
  <c r="G423" i="33"/>
  <c r="G424" i="33"/>
  <c r="G425" i="33"/>
  <c r="G426" i="33"/>
  <c r="G427" i="33"/>
  <c r="G428" i="33"/>
  <c r="G429" i="33"/>
  <c r="G430" i="33"/>
  <c r="G431" i="33"/>
  <c r="G432" i="33"/>
  <c r="G433" i="33"/>
  <c r="G434" i="33"/>
  <c r="G435" i="33"/>
  <c r="G436" i="33"/>
  <c r="G437" i="33"/>
  <c r="G438" i="33"/>
  <c r="G439" i="33"/>
  <c r="G440" i="33"/>
  <c r="G441" i="33"/>
  <c r="G442" i="33"/>
  <c r="G443" i="33"/>
  <c r="G444" i="33"/>
  <c r="G445" i="33"/>
  <c r="G446" i="33"/>
  <c r="G447" i="33"/>
  <c r="G448" i="33"/>
  <c r="G449" i="33"/>
  <c r="G450" i="33"/>
  <c r="G451" i="33"/>
  <c r="G452" i="33"/>
  <c r="G453" i="33"/>
  <c r="G454" i="33"/>
  <c r="G455" i="33"/>
  <c r="G456" i="33"/>
  <c r="G457" i="33"/>
  <c r="G458" i="33"/>
  <c r="G459" i="33"/>
  <c r="G460" i="33"/>
  <c r="G461" i="33"/>
  <c r="G462" i="33"/>
  <c r="G463" i="33"/>
  <c r="G464" i="33"/>
  <c r="G465" i="33"/>
  <c r="G466" i="33"/>
  <c r="G467" i="33"/>
  <c r="G468" i="33"/>
  <c r="G469" i="33"/>
  <c r="G470" i="33"/>
  <c r="G471" i="33"/>
  <c r="G472" i="33"/>
  <c r="G473" i="33"/>
  <c r="G474" i="33"/>
  <c r="G475" i="33"/>
  <c r="G476" i="33"/>
  <c r="G477" i="33"/>
  <c r="G478" i="33"/>
  <c r="G479" i="33"/>
  <c r="G480" i="33"/>
  <c r="G481" i="33"/>
  <c r="G482" i="33"/>
  <c r="G483" i="33"/>
  <c r="G484" i="33"/>
  <c r="G485" i="33"/>
  <c r="G486" i="33"/>
  <c r="G487" i="33"/>
  <c r="G489" i="33"/>
  <c r="G490" i="33"/>
  <c r="G491" i="33"/>
  <c r="G492" i="33"/>
  <c r="G493" i="33"/>
  <c r="G494" i="33"/>
  <c r="G495" i="33"/>
  <c r="G496" i="33"/>
  <c r="G497" i="33"/>
  <c r="G498" i="33"/>
  <c r="G499" i="33"/>
  <c r="G500" i="33"/>
  <c r="G501" i="33"/>
  <c r="G502" i="33"/>
  <c r="G503" i="33"/>
  <c r="G504" i="33"/>
  <c r="G505" i="33"/>
  <c r="G506" i="33"/>
  <c r="G507" i="33"/>
  <c r="G508" i="33"/>
  <c r="G509" i="33"/>
  <c r="G510" i="33"/>
  <c r="G511" i="33"/>
  <c r="G512" i="33"/>
  <c r="G513" i="33"/>
  <c r="G514" i="33"/>
  <c r="G515" i="33"/>
  <c r="G516" i="33"/>
  <c r="G517" i="33"/>
  <c r="G519" i="33"/>
  <c r="G521" i="33"/>
  <c r="G522" i="33"/>
  <c r="G523" i="33"/>
  <c r="G524" i="33"/>
  <c r="G525" i="33"/>
  <c r="G526" i="33"/>
  <c r="G527" i="33"/>
  <c r="G528" i="33"/>
  <c r="G529" i="33"/>
  <c r="G530" i="33"/>
  <c r="G531" i="33"/>
  <c r="G532" i="33"/>
  <c r="G533" i="33"/>
  <c r="G534" i="33"/>
  <c r="G535" i="33"/>
  <c r="G536" i="33"/>
  <c r="G537" i="33"/>
  <c r="G538" i="33"/>
  <c r="G539" i="33"/>
  <c r="G540" i="33"/>
  <c r="G541" i="33"/>
  <c r="G542" i="33"/>
  <c r="G543" i="33"/>
  <c r="G544" i="33"/>
  <c r="G545" i="33"/>
  <c r="G546" i="33"/>
  <c r="G547" i="33"/>
  <c r="G548" i="33"/>
  <c r="G549" i="33"/>
  <c r="G550" i="33"/>
  <c r="G551" i="33"/>
  <c r="G552" i="33"/>
  <c r="G553" i="33"/>
  <c r="G554" i="33"/>
  <c r="G555" i="33"/>
  <c r="G556" i="33"/>
  <c r="G557" i="33"/>
  <c r="G558" i="33"/>
  <c r="G559" i="33"/>
  <c r="G560" i="33"/>
  <c r="G561" i="33"/>
  <c r="G562" i="33"/>
  <c r="G563" i="33"/>
  <c r="G564" i="33"/>
  <c r="G565" i="33"/>
  <c r="G566" i="33"/>
  <c r="G567" i="33"/>
  <c r="G568" i="33"/>
  <c r="G569" i="33"/>
  <c r="G570" i="33"/>
  <c r="G571" i="33"/>
  <c r="G572" i="33"/>
  <c r="G573" i="33"/>
  <c r="G574" i="33"/>
  <c r="G575" i="33"/>
  <c r="G576" i="33"/>
  <c r="G577" i="33"/>
  <c r="G578" i="33"/>
  <c r="G579" i="33"/>
  <c r="G580" i="33"/>
  <c r="G581" i="33"/>
  <c r="G582" i="33"/>
  <c r="G583" i="33"/>
  <c r="G584" i="33"/>
  <c r="G585" i="33"/>
  <c r="G586" i="33"/>
  <c r="G587" i="33"/>
  <c r="G588" i="33"/>
  <c r="G589" i="33"/>
  <c r="G590" i="33"/>
  <c r="G591" i="33"/>
  <c r="G592" i="33"/>
  <c r="G593" i="33"/>
  <c r="G594" i="33"/>
  <c r="G595" i="33"/>
  <c r="G596" i="33"/>
  <c r="G597" i="33"/>
  <c r="G598" i="33"/>
  <c r="G599" i="33"/>
  <c r="G600" i="33"/>
  <c r="G601" i="33"/>
  <c r="G602" i="33"/>
  <c r="G603" i="33"/>
  <c r="G488" i="33"/>
  <c r="G604" i="33"/>
  <c r="G605" i="33"/>
  <c r="G606" i="33"/>
  <c r="G607" i="33"/>
  <c r="G610" i="33"/>
  <c r="G611" i="33"/>
  <c r="G612" i="33"/>
  <c r="G613" i="33"/>
  <c r="G614" i="33"/>
  <c r="G615" i="33"/>
  <c r="G616" i="33"/>
  <c r="G617" i="33"/>
  <c r="G618" i="33"/>
  <c r="G619" i="33"/>
  <c r="G620" i="33"/>
  <c r="G621" i="33"/>
  <c r="G622" i="33"/>
  <c r="G623" i="33"/>
  <c r="G624" i="33"/>
  <c r="G625" i="33"/>
  <c r="G626" i="33"/>
  <c r="G627" i="33"/>
  <c r="G628" i="33"/>
  <c r="G630" i="33"/>
  <c r="G631" i="33"/>
  <c r="G632" i="33"/>
  <c r="G633" i="33"/>
  <c r="G634" i="33"/>
  <c r="G635" i="33"/>
  <c r="G636" i="33"/>
  <c r="G637" i="33"/>
  <c r="G638" i="33"/>
  <c r="G639" i="33"/>
  <c r="G640" i="33"/>
  <c r="G641" i="33"/>
  <c r="G642" i="33"/>
  <c r="G643" i="33"/>
  <c r="G644" i="33"/>
  <c r="G645" i="33"/>
  <c r="G646" i="33"/>
  <c r="G647" i="33"/>
  <c r="G648" i="33"/>
  <c r="G649" i="33"/>
  <c r="G650" i="33"/>
  <c r="G651" i="33"/>
  <c r="G652" i="33"/>
  <c r="G653" i="33"/>
  <c r="G654" i="33"/>
  <c r="G655" i="33"/>
  <c r="G656" i="33"/>
  <c r="G657" i="33"/>
  <c r="G658" i="33"/>
  <c r="G659" i="33"/>
  <c r="G660" i="33"/>
  <c r="G661" i="33"/>
  <c r="G662" i="33"/>
  <c r="G663" i="33"/>
  <c r="G664" i="33"/>
  <c r="G665" i="33"/>
  <c r="G666" i="33"/>
  <c r="G667" i="33"/>
  <c r="G668" i="33"/>
  <c r="G669" i="33"/>
  <c r="G670" i="33"/>
  <c r="G671" i="33"/>
  <c r="G672" i="33"/>
  <c r="G673" i="33"/>
  <c r="G675" i="33"/>
  <c r="G676" i="33"/>
  <c r="G677" i="33"/>
  <c r="G678" i="33"/>
  <c r="G679" i="33"/>
  <c r="G680" i="33"/>
  <c r="G681" i="33"/>
  <c r="G682" i="33"/>
  <c r="G683" i="33"/>
  <c r="G684" i="33"/>
  <c r="G685" i="33"/>
  <c r="G686" i="33"/>
  <c r="G687" i="33"/>
  <c r="G688" i="33"/>
  <c r="G689" i="33"/>
  <c r="G690" i="33"/>
  <c r="G691" i="33"/>
  <c r="G692" i="33"/>
  <c r="G693" i="33"/>
  <c r="G694" i="33"/>
  <c r="G695" i="33"/>
  <c r="G696" i="33"/>
  <c r="G697" i="33"/>
  <c r="G698" i="33"/>
  <c r="G699" i="33"/>
  <c r="G700" i="33"/>
  <c r="G701" i="33"/>
  <c r="G702" i="33"/>
  <c r="G703" i="33"/>
  <c r="G704" i="33"/>
  <c r="G705" i="33"/>
  <c r="G706" i="33"/>
  <c r="G707" i="33"/>
  <c r="G708" i="33"/>
  <c r="G709" i="33"/>
  <c r="G711" i="33"/>
  <c r="G712" i="33"/>
  <c r="G713" i="33"/>
  <c r="G714" i="33"/>
  <c r="G715" i="33"/>
  <c r="G716" i="33"/>
  <c r="G717" i="33"/>
  <c r="G718" i="33"/>
  <c r="G719" i="33"/>
  <c r="G720" i="33"/>
  <c r="G721" i="33"/>
  <c r="G722" i="33"/>
  <c r="G723" i="33"/>
  <c r="G724" i="33"/>
  <c r="G725" i="33"/>
  <c r="G726" i="33"/>
  <c r="G727" i="33"/>
  <c r="G728" i="33"/>
  <c r="G729" i="33"/>
  <c r="G730" i="33"/>
  <c r="G731" i="33"/>
  <c r="G732" i="33"/>
  <c r="G733" i="33"/>
  <c r="G734" i="33"/>
  <c r="G735" i="33"/>
  <c r="G736" i="33"/>
  <c r="G737" i="33"/>
  <c r="G738" i="33"/>
  <c r="G739" i="33"/>
  <c r="G740" i="33"/>
  <c r="G741" i="33"/>
  <c r="G742" i="33"/>
  <c r="G743" i="33"/>
  <c r="G744" i="33"/>
  <c r="G745" i="33"/>
  <c r="G747" i="33"/>
  <c r="G748" i="33"/>
  <c r="G749" i="33"/>
  <c r="G750" i="33"/>
  <c r="G751" i="33"/>
  <c r="G752" i="33"/>
  <c r="G753" i="33"/>
  <c r="G754" i="33"/>
  <c r="G755" i="33"/>
  <c r="G756" i="33"/>
  <c r="G757" i="33"/>
  <c r="G758" i="33"/>
  <c r="G759" i="33"/>
  <c r="G760" i="33"/>
  <c r="G762" i="33"/>
  <c r="G763" i="33"/>
  <c r="G764" i="33"/>
  <c r="G765" i="33"/>
  <c r="G766" i="33"/>
  <c r="G767" i="33"/>
  <c r="G768" i="33"/>
  <c r="G769" i="33"/>
  <c r="G770" i="33"/>
  <c r="G771" i="33"/>
  <c r="G772" i="33"/>
  <c r="G773" i="33"/>
  <c r="G775" i="33"/>
  <c r="G776" i="33"/>
  <c r="G777" i="33"/>
  <c r="G778" i="33"/>
  <c r="G779" i="33"/>
  <c r="G780" i="33"/>
  <c r="G781" i="33"/>
  <c r="G782" i="33"/>
  <c r="G783" i="33"/>
  <c r="G785" i="33"/>
  <c r="G786" i="33"/>
  <c r="G787" i="33"/>
  <c r="G788" i="33"/>
  <c r="G789" i="33"/>
  <c r="G791" i="33"/>
  <c r="G792" i="33"/>
  <c r="G793" i="33"/>
  <c r="G794" i="33"/>
  <c r="G795" i="33"/>
  <c r="G797" i="33"/>
  <c r="G798" i="33"/>
  <c r="G799" i="33"/>
  <c r="G800" i="33"/>
  <c r="G801" i="33"/>
  <c r="G802" i="33"/>
  <c r="G804" i="33"/>
  <c r="G805" i="33"/>
  <c r="G808" i="33"/>
  <c r="G809" i="33"/>
  <c r="G810" i="33"/>
  <c r="G811" i="33"/>
  <c r="G812" i="33"/>
  <c r="G813" i="33"/>
  <c r="G814" i="33"/>
  <c r="G815" i="33"/>
  <c r="G816" i="33"/>
  <c r="G817" i="33"/>
  <c r="G818" i="33"/>
  <c r="G819" i="33"/>
  <c r="G820" i="33"/>
  <c r="G821" i="33"/>
  <c r="G822" i="33"/>
  <c r="G823" i="33"/>
  <c r="G824" i="33"/>
  <c r="G825" i="33"/>
  <c r="G826" i="33"/>
  <c r="G827" i="33"/>
  <c r="G828" i="33"/>
  <c r="G829" i="33"/>
  <c r="G830" i="33"/>
  <c r="G831" i="33"/>
  <c r="G832" i="33"/>
  <c r="G833" i="33"/>
  <c r="G834" i="33"/>
  <c r="G835" i="33"/>
  <c r="G836" i="33"/>
  <c r="G837" i="33"/>
  <c r="G838" i="33"/>
  <c r="G839" i="33"/>
  <c r="G840" i="33"/>
  <c r="G841" i="33"/>
  <c r="G842" i="33"/>
  <c r="G843" i="33"/>
  <c r="G844" i="33"/>
  <c r="G845" i="33"/>
  <c r="G846" i="33"/>
  <c r="G847" i="33"/>
  <c r="G848" i="33"/>
  <c r="G849" i="33"/>
  <c r="G850" i="33"/>
  <c r="G851" i="33"/>
  <c r="G852" i="33"/>
  <c r="G853" i="33"/>
  <c r="G854" i="33"/>
  <c r="G855" i="33"/>
  <c r="G856" i="33"/>
  <c r="G857" i="33"/>
  <c r="G858" i="33"/>
  <c r="G859" i="33"/>
  <c r="G860" i="33"/>
  <c r="G861" i="33"/>
  <c r="G862" i="33"/>
  <c r="G863" i="33"/>
  <c r="G864" i="33"/>
  <c r="G865" i="33"/>
  <c r="G866" i="33"/>
  <c r="G867" i="33"/>
  <c r="G868" i="33"/>
  <c r="G869" i="33"/>
  <c r="G870" i="33"/>
  <c r="G871" i="33"/>
  <c r="G872" i="33"/>
  <c r="G873" i="33"/>
  <c r="G874" i="33"/>
  <c r="G875" i="33"/>
  <c r="G876" i="33"/>
  <c r="G877" i="33"/>
  <c r="G878" i="33"/>
  <c r="G879" i="33"/>
  <c r="G880" i="33"/>
  <c r="G881" i="33"/>
  <c r="G882" i="33"/>
  <c r="G883" i="33"/>
  <c r="G884" i="33"/>
  <c r="G885" i="33"/>
  <c r="G886" i="33"/>
  <c r="G887" i="33"/>
  <c r="G888" i="33"/>
  <c r="G889" i="33"/>
  <c r="G890" i="33"/>
  <c r="G891" i="33"/>
  <c r="G892" i="33"/>
  <c r="G893" i="33"/>
  <c r="G894" i="33"/>
  <c r="G895" i="33"/>
  <c r="G896" i="33"/>
  <c r="G897" i="33"/>
  <c r="G898" i="33"/>
  <c r="G899" i="33"/>
  <c r="G900" i="33"/>
  <c r="G901" i="33"/>
  <c r="G902" i="33"/>
  <c r="G903" i="33"/>
  <c r="G904" i="33"/>
  <c r="G905" i="33"/>
  <c r="G906" i="33"/>
  <c r="G907" i="33"/>
  <c r="G908" i="33"/>
  <c r="G909" i="33"/>
  <c r="G910" i="33"/>
  <c r="G911" i="33"/>
  <c r="G912" i="33"/>
  <c r="G913" i="33"/>
  <c r="G914" i="33"/>
  <c r="G915" i="33"/>
  <c r="G916" i="33"/>
  <c r="G917" i="33"/>
  <c r="G918" i="33"/>
  <c r="G919" i="33"/>
  <c r="G920" i="33"/>
  <c r="G921" i="33"/>
  <c r="G922" i="33"/>
  <c r="G923" i="33"/>
  <c r="G924" i="33"/>
  <c r="G925" i="33"/>
  <c r="G926" i="33"/>
  <c r="G927" i="33"/>
  <c r="G928" i="33"/>
  <c r="G929" i="33"/>
  <c r="G930" i="33"/>
  <c r="G931" i="33"/>
  <c r="G932" i="33"/>
  <c r="G933" i="33"/>
  <c r="G934" i="33"/>
  <c r="G935" i="33"/>
  <c r="G936" i="33"/>
  <c r="G937" i="33"/>
  <c r="G938" i="33"/>
  <c r="G939" i="33"/>
  <c r="G940" i="33"/>
  <c r="G941" i="33"/>
  <c r="G942" i="33"/>
  <c r="G943" i="33"/>
  <c r="G944" i="33"/>
  <c r="G945" i="33"/>
  <c r="G946" i="33"/>
  <c r="G947" i="33"/>
  <c r="G948" i="33"/>
  <c r="G949" i="33"/>
  <c r="G950" i="33"/>
  <c r="G951" i="33"/>
  <c r="G952" i="33"/>
  <c r="G953" i="33"/>
  <c r="G954" i="33"/>
  <c r="G955" i="33"/>
  <c r="G956" i="33"/>
  <c r="G957" i="33"/>
  <c r="G958" i="33"/>
  <c r="G959" i="33"/>
  <c r="G960" i="33"/>
  <c r="G961" i="33"/>
  <c r="G962" i="33"/>
  <c r="G963" i="33"/>
  <c r="G964" i="33"/>
  <c r="G965" i="33"/>
  <c r="G966" i="33"/>
  <c r="G967" i="33"/>
  <c r="G968" i="33"/>
  <c r="G969" i="33"/>
  <c r="G970" i="33"/>
  <c r="G971" i="33"/>
  <c r="G972" i="33"/>
  <c r="G973" i="33"/>
  <c r="G974" i="33"/>
  <c r="G975" i="33"/>
  <c r="G976" i="33"/>
  <c r="G977" i="33"/>
  <c r="G978" i="33"/>
  <c r="G979" i="33"/>
  <c r="G980" i="33"/>
  <c r="G981" i="33"/>
  <c r="G982" i="33"/>
  <c r="G983" i="33"/>
  <c r="G984" i="33"/>
  <c r="G985" i="33"/>
  <c r="G986" i="33"/>
  <c r="G987" i="33"/>
  <c r="G988" i="33"/>
  <c r="G989" i="33"/>
  <c r="G990" i="33"/>
  <c r="G991" i="33"/>
  <c r="G992" i="33"/>
  <c r="G993" i="33"/>
  <c r="G994" i="33"/>
  <c r="G995" i="33"/>
  <c r="G996" i="33"/>
  <c r="G997" i="33"/>
  <c r="G998" i="33"/>
  <c r="G999" i="33"/>
  <c r="G1000" i="33"/>
  <c r="G1001" i="33"/>
  <c r="G1002" i="33"/>
  <c r="G1003" i="33"/>
  <c r="G1004" i="33"/>
  <c r="G1005" i="33"/>
  <c r="G1006" i="33"/>
  <c r="G1007" i="33"/>
  <c r="G1008" i="33"/>
  <c r="G1009" i="33"/>
  <c r="G1010" i="33"/>
  <c r="G1011" i="33"/>
  <c r="G1012" i="33"/>
  <c r="G1013" i="33"/>
  <c r="G1015" i="33"/>
  <c r="G1016" i="33"/>
  <c r="G1017" i="33"/>
  <c r="G1018" i="33"/>
  <c r="G1019" i="33"/>
  <c r="G1020" i="33"/>
  <c r="G1021" i="33"/>
  <c r="G1022" i="33"/>
  <c r="G1023" i="33"/>
  <c r="G1024" i="33"/>
  <c r="G1025" i="33"/>
  <c r="G1026" i="33"/>
  <c r="G1027" i="33"/>
  <c r="G1028" i="33"/>
  <c r="G1029" i="33"/>
  <c r="G1030" i="33"/>
  <c r="G1031" i="33"/>
  <c r="G1032" i="33"/>
  <c r="G1033" i="33"/>
  <c r="G1034" i="33"/>
  <c r="G1035" i="33"/>
  <c r="G1036" i="33"/>
  <c r="G1037" i="33"/>
  <c r="G1038" i="33"/>
  <c r="G1039" i="33"/>
  <c r="G1040" i="33"/>
  <c r="G1041" i="33"/>
  <c r="G1042" i="33"/>
  <c r="G1043" i="33"/>
  <c r="G1044" i="33"/>
  <c r="G1045" i="33"/>
  <c r="G1046" i="33"/>
  <c r="G1047" i="33"/>
  <c r="G1048" i="33"/>
  <c r="G1049" i="33"/>
  <c r="G1050" i="33"/>
  <c r="G1051" i="33"/>
  <c r="G1052" i="33"/>
  <c r="G1053" i="33"/>
  <c r="G1054" i="33"/>
  <c r="G1055" i="33"/>
  <c r="G1056" i="33"/>
  <c r="G1057" i="33"/>
  <c r="G1058" i="33"/>
  <c r="G1059" i="33"/>
  <c r="G1060" i="33"/>
  <c r="G1061" i="33"/>
  <c r="G1062" i="33"/>
  <c r="G1063" i="33"/>
  <c r="G1064" i="33"/>
  <c r="G1065" i="33"/>
  <c r="G1066" i="33"/>
  <c r="G1067" i="33"/>
  <c r="G1068" i="33"/>
  <c r="G1069" i="33"/>
  <c r="G1070" i="33"/>
  <c r="G1071" i="33"/>
  <c r="G1072" i="33"/>
  <c r="G1073" i="33"/>
  <c r="G1074" i="33"/>
  <c r="G1075" i="33"/>
  <c r="G1076" i="33"/>
  <c r="G1077" i="33"/>
  <c r="G1078" i="33"/>
  <c r="G1079" i="33"/>
  <c r="G1081" i="33"/>
  <c r="G1082" i="33"/>
  <c r="G1083" i="33"/>
  <c r="G1084" i="33"/>
  <c r="G1085" i="33"/>
  <c r="G1086" i="33"/>
  <c r="G1087" i="33"/>
  <c r="G1088" i="33"/>
  <c r="G1089" i="33"/>
  <c r="G1090" i="33"/>
  <c r="G1091" i="33"/>
  <c r="G1092" i="33"/>
  <c r="G1093" i="33"/>
  <c r="G1094" i="33"/>
  <c r="G1095" i="33"/>
  <c r="G1096" i="33"/>
  <c r="G1097" i="33"/>
  <c r="G1098" i="33"/>
  <c r="G1099" i="33"/>
  <c r="G1101" i="33"/>
  <c r="G1102" i="33"/>
  <c r="G1103" i="33"/>
  <c r="G1104" i="33"/>
  <c r="G1105" i="33"/>
  <c r="G1106" i="33"/>
  <c r="G1107" i="33"/>
  <c r="G1108" i="33"/>
  <c r="G1109" i="33"/>
  <c r="G1110" i="33"/>
  <c r="G1111" i="33"/>
  <c r="G1112" i="33"/>
  <c r="G1113" i="33"/>
  <c r="G1114" i="33"/>
  <c r="G1115" i="33"/>
  <c r="G1116" i="33"/>
  <c r="G1117" i="33"/>
  <c r="G1118" i="33"/>
  <c r="G1119" i="33"/>
  <c r="G1120" i="33"/>
  <c r="G1121" i="33"/>
  <c r="G1122" i="33"/>
  <c r="G1123" i="33"/>
  <c r="G1124" i="33"/>
  <c r="G1125" i="33"/>
  <c r="G1126" i="33"/>
  <c r="G1127" i="33"/>
  <c r="G1128" i="33"/>
  <c r="G1129" i="33"/>
  <c r="G1130" i="33"/>
  <c r="G1131" i="33"/>
  <c r="G1132" i="33"/>
  <c r="G1133" i="33"/>
  <c r="G1134" i="33"/>
  <c r="G1135" i="33"/>
  <c r="G1136" i="33"/>
  <c r="G1137" i="33"/>
  <c r="G1138" i="33"/>
  <c r="G1139" i="33"/>
  <c r="G1140" i="33"/>
  <c r="G1141" i="33"/>
  <c r="G1142" i="33"/>
  <c r="G1143" i="33"/>
  <c r="G1144" i="33"/>
  <c r="G1145" i="33"/>
  <c r="G1146" i="33"/>
  <c r="G1147" i="33"/>
  <c r="G1148" i="33"/>
  <c r="G1149" i="33"/>
  <c r="G1150" i="33"/>
  <c r="G1151" i="33"/>
  <c r="G1152" i="33"/>
  <c r="G1153" i="33"/>
  <c r="G1154" i="33"/>
  <c r="G1155" i="33"/>
  <c r="G1156" i="33"/>
  <c r="G1157" i="33"/>
  <c r="G1158" i="33"/>
  <c r="G1159" i="33"/>
  <c r="G1163" i="33"/>
  <c r="G1164" i="33"/>
  <c r="G1165" i="33"/>
  <c r="G1166" i="33"/>
  <c r="G1167" i="33"/>
  <c r="G1168" i="33"/>
  <c r="G1169" i="33"/>
  <c r="G1170" i="33"/>
  <c r="G1171" i="33"/>
  <c r="G1172" i="33"/>
  <c r="G1173" i="33"/>
  <c r="G1174" i="33"/>
  <c r="G1297" i="33"/>
  <c r="G1298" i="33"/>
  <c r="G1299" i="33"/>
  <c r="G1300" i="33"/>
  <c r="G1301" i="33"/>
  <c r="G1302" i="33"/>
  <c r="G1303" i="33"/>
  <c r="G1304" i="33"/>
  <c r="G1305" i="33"/>
  <c r="G1306" i="33"/>
  <c r="G1307" i="33"/>
  <c r="G1309" i="33"/>
  <c r="G1310" i="33"/>
  <c r="G1311" i="33"/>
  <c r="G1312" i="33"/>
  <c r="G1313" i="33"/>
  <c r="G1314" i="33"/>
  <c r="G1315" i="33"/>
  <c r="G1316" i="33"/>
  <c r="G1317" i="33"/>
  <c r="G1318" i="33"/>
  <c r="G1319" i="33"/>
  <c r="G1320" i="33"/>
  <c r="G1322" i="33"/>
  <c r="G1324" i="33"/>
  <c r="G1326" i="33"/>
  <c r="G1327" i="33"/>
  <c r="G1329" i="33"/>
  <c r="G1332" i="33"/>
  <c r="G1331" i="33" s="1"/>
  <c r="G123" i="33"/>
  <c r="G124" i="33"/>
  <c r="G125" i="33"/>
  <c r="G126" i="33"/>
  <c r="G127" i="33"/>
  <c r="G1413" i="33"/>
  <c r="G1410" i="33"/>
  <c r="G1409" i="33"/>
  <c r="G1408" i="33"/>
  <c r="G1407" i="33"/>
  <c r="G1406" i="33"/>
  <c r="G1405" i="33"/>
  <c r="G1404" i="33"/>
  <c r="G1403" i="33"/>
  <c r="G1402" i="33"/>
  <c r="G1401" i="33"/>
  <c r="G1400" i="33"/>
  <c r="G1399" i="33"/>
  <c r="G1397" i="33"/>
  <c r="G1396" i="33"/>
  <c r="G1395" i="33"/>
  <c r="G1393" i="33"/>
  <c r="G1392" i="33"/>
  <c r="G1391" i="33"/>
  <c r="G1390" i="33"/>
  <c r="G1389" i="33"/>
  <c r="G1388" i="33"/>
  <c r="G1387" i="33"/>
  <c r="G1292" i="33"/>
  <c r="G1291" i="33"/>
  <c r="G1290" i="33"/>
  <c r="G1289" i="33"/>
  <c r="G1288" i="33"/>
  <c r="G1287" i="33"/>
  <c r="G1286" i="33"/>
  <c r="G1284" i="33"/>
  <c r="G1283" i="33"/>
  <c r="G1282" i="33"/>
  <c r="G1281" i="33"/>
  <c r="G1280" i="33"/>
  <c r="G1279" i="33"/>
  <c r="G1278" i="33"/>
  <c r="G1275" i="33"/>
  <c r="G1269" i="33"/>
  <c r="G1268" i="33"/>
  <c r="G1267" i="33"/>
  <c r="G1265" i="33"/>
  <c r="G1264" i="33"/>
  <c r="G1260" i="33"/>
  <c r="G1259" i="33"/>
  <c r="G1258" i="33"/>
  <c r="G1257" i="33"/>
  <c r="G1256" i="33"/>
  <c r="G1255" i="33"/>
  <c r="G1253" i="33"/>
  <c r="G1252" i="33"/>
  <c r="G1251" i="33"/>
  <c r="G1250" i="33"/>
  <c r="G1249" i="33"/>
  <c r="G1248" i="33"/>
  <c r="G1247" i="33"/>
  <c r="G1244" i="33"/>
  <c r="G1197" i="33"/>
  <c r="G1196" i="33"/>
  <c r="G1195" i="33"/>
  <c r="G1194" i="33"/>
  <c r="G1192" i="33"/>
  <c r="G1191" i="33"/>
  <c r="G1190" i="33"/>
  <c r="G1189" i="33"/>
  <c r="G1188" i="33"/>
  <c r="G1187" i="33"/>
  <c r="G1186" i="33"/>
  <c r="G1184" i="33"/>
  <c r="G1183" i="33"/>
  <c r="G1182" i="33"/>
  <c r="G1181" i="33"/>
  <c r="G1180" i="33"/>
  <c r="G1179" i="33"/>
  <c r="G1178" i="33"/>
  <c r="G148" i="33"/>
  <c r="G147" i="33"/>
  <c r="G146" i="33"/>
  <c r="G145" i="33"/>
  <c r="G144" i="33"/>
  <c r="G143" i="33"/>
  <c r="G142" i="33"/>
  <c r="G140" i="33"/>
  <c r="G139" i="33"/>
  <c r="B27" i="34"/>
  <c r="B52" i="35" s="1"/>
  <c r="G1274" i="33"/>
  <c r="G1245" i="33"/>
  <c r="G1246" i="33"/>
  <c r="G1177" i="33"/>
  <c r="G1185" i="33"/>
  <c r="G1241" i="33"/>
  <c r="G1240" i="33"/>
  <c r="G1411" i="33"/>
  <c r="G1394" i="33"/>
  <c r="G1239" i="33"/>
  <c r="G1238" i="33"/>
  <c r="G1237" i="33"/>
  <c r="G1236" i="33"/>
  <c r="G1235" i="33"/>
  <c r="G1234" i="33"/>
  <c r="G1233" i="33"/>
  <c r="G1232" i="33"/>
  <c r="G1231" i="33"/>
  <c r="G1230" i="33"/>
  <c r="G1229" i="33"/>
  <c r="G1228" i="33"/>
  <c r="G1227" i="33"/>
  <c r="G1226" i="33"/>
  <c r="G1225" i="33"/>
  <c r="G1224" i="33"/>
  <c r="G1223" i="33"/>
  <c r="G1222" i="33"/>
  <c r="G1221" i="33"/>
  <c r="G1220" i="33"/>
  <c r="G1219" i="33"/>
  <c r="G1218" i="33"/>
  <c r="G1217" i="33"/>
  <c r="G1216" i="33"/>
  <c r="G1215" i="33"/>
  <c r="G1214" i="33"/>
  <c r="G1213" i="33"/>
  <c r="G1212" i="33"/>
  <c r="G1211" i="33"/>
  <c r="G1210" i="33"/>
  <c r="G1209" i="33"/>
  <c r="G1208" i="33"/>
  <c r="G1207" i="33"/>
  <c r="G1206" i="33"/>
  <c r="G1205" i="33"/>
  <c r="G1204" i="33"/>
  <c r="G1203" i="33"/>
  <c r="G1202" i="33"/>
  <c r="G1201" i="33"/>
  <c r="G1200" i="33"/>
  <c r="G1338" i="33"/>
  <c r="G1339" i="33"/>
  <c r="G1340" i="33"/>
  <c r="G1341" i="33"/>
  <c r="G1342" i="33"/>
  <c r="G1343" i="33"/>
  <c r="G1345" i="33"/>
  <c r="G1346" i="33"/>
  <c r="G1349" i="33"/>
  <c r="G1350" i="33"/>
  <c r="G1351" i="33"/>
  <c r="G1353" i="33"/>
  <c r="G1354" i="33"/>
  <c r="G1355" i="33"/>
  <c r="G1356" i="33"/>
  <c r="G1358" i="33"/>
  <c r="G1360" i="33"/>
  <c r="G1362" i="33"/>
  <c r="G1364" i="33"/>
  <c r="G1366" i="33"/>
  <c r="G1367" i="33"/>
  <c r="G1368" i="33"/>
  <c r="G1369" i="33"/>
  <c r="G1370" i="33"/>
  <c r="G1371" i="33"/>
  <c r="G1372" i="33"/>
  <c r="G1373" i="33"/>
  <c r="G1374" i="33"/>
  <c r="G1375" i="33"/>
  <c r="G1376" i="33"/>
  <c r="G1377" i="33"/>
  <c r="G1378" i="33"/>
  <c r="G1380" i="33"/>
  <c r="G1381" i="33"/>
  <c r="G1382" i="33"/>
  <c r="G1383" i="33"/>
  <c r="G1384" i="33"/>
  <c r="AN93" i="35"/>
  <c r="AQ93" i="35" s="1"/>
  <c r="B89" i="35"/>
  <c r="B14" i="34"/>
  <c r="B13" i="35" s="1"/>
  <c r="B13" i="34"/>
  <c r="B10" i="35" s="1"/>
  <c r="B12" i="34"/>
  <c r="B7" i="35" s="1"/>
  <c r="B84" i="35"/>
  <c r="B82" i="35"/>
  <c r="B47" i="34"/>
  <c r="B93" i="35" s="1"/>
  <c r="A47" i="34"/>
  <c r="A93" i="35" s="1"/>
  <c r="B41" i="34"/>
  <c r="B86" i="35" s="1"/>
  <c r="A41" i="34"/>
  <c r="A86" i="35" s="1"/>
  <c r="B36" i="34"/>
  <c r="B79" i="35" s="1"/>
  <c r="B35" i="34"/>
  <c r="B76" i="35" s="1"/>
  <c r="B34" i="34"/>
  <c r="B73" i="35" s="1"/>
  <c r="B33" i="34"/>
  <c r="B70" i="35" s="1"/>
  <c r="B32" i="34"/>
  <c r="B67" i="35" s="1"/>
  <c r="B31" i="34"/>
  <c r="B64" i="35" s="1"/>
  <c r="B30" i="34"/>
  <c r="B61" i="35" s="1"/>
  <c r="B29" i="34"/>
  <c r="B58" i="35" s="1"/>
  <c r="B28" i="34"/>
  <c r="B55" i="35" s="1"/>
  <c r="B26" i="34"/>
  <c r="B49" i="35" s="1"/>
  <c r="B25" i="34"/>
  <c r="B46" i="35" s="1"/>
  <c r="B24" i="34"/>
  <c r="B43" i="35" s="1"/>
  <c r="B23" i="34"/>
  <c r="B40" i="35" s="1"/>
  <c r="B22" i="34"/>
  <c r="B37" i="35" s="1"/>
  <c r="B21" i="34"/>
  <c r="B34" i="35" s="1"/>
  <c r="B20" i="34"/>
  <c r="B31" i="35" s="1"/>
  <c r="B19" i="34"/>
  <c r="B28" i="35" s="1"/>
  <c r="B18" i="34"/>
  <c r="B25" i="35" s="1"/>
  <c r="B17" i="34"/>
  <c r="B22" i="35" s="1"/>
  <c r="B16" i="34"/>
  <c r="B19" i="35" s="1"/>
  <c r="B15" i="34"/>
  <c r="B16" i="35" s="1"/>
  <c r="A36" i="34"/>
  <c r="A79" i="35" s="1"/>
  <c r="A35" i="34"/>
  <c r="A76" i="35" s="1"/>
  <c r="A34" i="34"/>
  <c r="A73" i="35" s="1"/>
  <c r="A33" i="34"/>
  <c r="A70" i="35" s="1"/>
  <c r="A32" i="34"/>
  <c r="A67" i="35" s="1"/>
  <c r="A31" i="34"/>
  <c r="A64" i="35" s="1"/>
  <c r="A30" i="34"/>
  <c r="A61" i="35" s="1"/>
  <c r="A29" i="34"/>
  <c r="A58" i="35" s="1"/>
  <c r="A28" i="34"/>
  <c r="A55" i="35" s="1"/>
  <c r="A27" i="34"/>
  <c r="A52" i="35" s="1"/>
  <c r="A26" i="34"/>
  <c r="A49" i="35" s="1"/>
  <c r="A25" i="34"/>
  <c r="A46" i="35" s="1"/>
  <c r="A24" i="34"/>
  <c r="A43" i="35" s="1"/>
  <c r="A23" i="34"/>
  <c r="A40" i="35" s="1"/>
  <c r="A22" i="34"/>
  <c r="A37" i="35" s="1"/>
  <c r="A21" i="34"/>
  <c r="A34" i="35" s="1"/>
  <c r="A20" i="34"/>
  <c r="A31" i="35" s="1"/>
  <c r="A19" i="34"/>
  <c r="A28" i="35" s="1"/>
  <c r="A18" i="34"/>
  <c r="A25" i="35" s="1"/>
  <c r="A17" i="34"/>
  <c r="A22" i="35" s="1"/>
  <c r="A16" i="34"/>
  <c r="A19" i="35" s="1"/>
  <c r="A15" i="34"/>
  <c r="A16" i="35" s="1"/>
  <c r="A14" i="34"/>
  <c r="A13" i="35" s="1"/>
  <c r="A13" i="34"/>
  <c r="A10" i="35" s="1"/>
  <c r="A12" i="34"/>
  <c r="A7" i="35" s="1"/>
  <c r="G1293" i="33"/>
  <c r="G1273" i="33"/>
  <c r="G1272" i="33"/>
  <c r="G1271" i="33"/>
  <c r="G1270" i="33"/>
  <c r="G1276" i="33"/>
  <c r="G1285" i="33"/>
  <c r="G1254" i="33"/>
  <c r="G1263" i="33"/>
  <c r="G1277" i="33"/>
  <c r="G1262" i="33"/>
  <c r="G1193" i="33"/>
  <c r="G141" i="33"/>
  <c r="G150" i="33" l="1"/>
  <c r="G1295" i="33"/>
  <c r="G806" i="33"/>
  <c r="G138" i="33"/>
  <c r="G122" i="33"/>
  <c r="G609" i="33"/>
  <c r="G1162" i="33"/>
  <c r="G65" i="33"/>
  <c r="G8" i="33"/>
  <c r="G162" i="33"/>
  <c r="C18" i="34"/>
  <c r="G226" i="33"/>
  <c r="G210" i="33"/>
  <c r="C20" i="34"/>
  <c r="G234" i="33"/>
  <c r="G75" i="33"/>
  <c r="G74" i="33" s="1"/>
  <c r="G1261" i="33"/>
  <c r="G273" i="33"/>
  <c r="G245" i="33" s="1"/>
  <c r="G62" i="33"/>
  <c r="G36" i="33" s="1"/>
  <c r="G1266" i="33"/>
  <c r="G1243" i="33" s="1"/>
  <c r="G1198" i="33"/>
  <c r="G1176" i="33" s="1"/>
  <c r="G237" i="33"/>
  <c r="G1412" i="33"/>
  <c r="G1334" i="33" s="1"/>
  <c r="G193" i="33"/>
  <c r="G520" i="33"/>
  <c r="G96" i="33"/>
  <c r="C86" i="35"/>
  <c r="G1425" i="33"/>
  <c r="C35" i="34"/>
  <c r="G339" i="33"/>
  <c r="G376" i="33"/>
  <c r="G281" i="33"/>
  <c r="G63" i="33"/>
  <c r="G236" i="33"/>
  <c r="G22" i="33"/>
  <c r="G19" i="33" s="1"/>
  <c r="G518" i="33"/>
  <c r="G390" i="33" s="1"/>
  <c r="G211" i="33"/>
  <c r="G196" i="33"/>
  <c r="G336" i="33"/>
  <c r="G283" i="33" s="1"/>
  <c r="G92" i="33"/>
  <c r="G91" i="33"/>
  <c r="G97" i="33"/>
  <c r="G232" i="33" l="1"/>
  <c r="G79" i="33"/>
  <c r="G191" i="33"/>
  <c r="C76" i="35"/>
  <c r="AM76" i="35" s="1"/>
  <c r="C17" i="34"/>
  <c r="C14" i="34"/>
  <c r="C26" i="34"/>
  <c r="AM86" i="35"/>
  <c r="AE86" i="35"/>
  <c r="AF86" i="35"/>
  <c r="AL86" i="35"/>
  <c r="AD86" i="35"/>
  <c r="AK86" i="35"/>
  <c r="AC86" i="35"/>
  <c r="AJ86" i="35"/>
  <c r="AB86" i="35"/>
  <c r="AG86" i="35"/>
  <c r="AI86" i="35"/>
  <c r="AA86" i="35"/>
  <c r="AH86" i="35"/>
  <c r="Z86" i="35"/>
  <c r="C24" i="34"/>
  <c r="C33" i="34"/>
  <c r="C32" i="34"/>
  <c r="C36" i="34"/>
  <c r="C43" i="34"/>
  <c r="C45" i="34" s="1"/>
  <c r="C89" i="35"/>
  <c r="C15" i="34"/>
  <c r="C16" i="34"/>
  <c r="C23" i="34"/>
  <c r="C34" i="34"/>
  <c r="C31" i="34"/>
  <c r="C19" i="34"/>
  <c r="C12" i="34"/>
  <c r="C31" i="35"/>
  <c r="C22" i="34"/>
  <c r="C21" i="34"/>
  <c r="C30" i="34"/>
  <c r="C29" i="34"/>
  <c r="C13" i="34"/>
  <c r="C25" i="35"/>
  <c r="C19" i="35" l="1"/>
  <c r="L19" i="35" s="1"/>
  <c r="C16" i="35"/>
  <c r="N16" i="35" s="1"/>
  <c r="AL76" i="35"/>
  <c r="AN76" i="35" s="1"/>
  <c r="AQ76" i="35" s="1"/>
  <c r="C7" i="35"/>
  <c r="G7" i="35" s="1"/>
  <c r="C67" i="35"/>
  <c r="AK67" i="35" s="1"/>
  <c r="C79" i="35"/>
  <c r="AA79" i="35" s="1"/>
  <c r="C73" i="35"/>
  <c r="AE73" i="35" s="1"/>
  <c r="C70" i="35"/>
  <c r="E70" i="35" s="1"/>
  <c r="C40" i="35"/>
  <c r="X40" i="35" s="1"/>
  <c r="AF31" i="35"/>
  <c r="X31" i="35"/>
  <c r="P31" i="35"/>
  <c r="J31" i="35"/>
  <c r="Q31" i="35"/>
  <c r="AE31" i="35"/>
  <c r="W31" i="35"/>
  <c r="O31" i="35"/>
  <c r="AG31" i="35"/>
  <c r="AD31" i="35"/>
  <c r="V31" i="35"/>
  <c r="N31" i="35"/>
  <c r="R31" i="35"/>
  <c r="Y31" i="35"/>
  <c r="AC31" i="35"/>
  <c r="U31" i="35"/>
  <c r="M31" i="35"/>
  <c r="Z31" i="35"/>
  <c r="AB31" i="35"/>
  <c r="T31" i="35"/>
  <c r="L31" i="35"/>
  <c r="AA31" i="35"/>
  <c r="S31" i="35"/>
  <c r="K31" i="35"/>
  <c r="I31" i="35"/>
  <c r="Q25" i="35"/>
  <c r="P25" i="35"/>
  <c r="M25" i="35"/>
  <c r="O25" i="35"/>
  <c r="N25" i="35"/>
  <c r="R25" i="35"/>
  <c r="Z25" i="35"/>
  <c r="X25" i="35"/>
  <c r="Y25" i="35"/>
  <c r="S25" i="35"/>
  <c r="AA25" i="35"/>
  <c r="T25" i="35"/>
  <c r="AB25" i="35"/>
  <c r="U25" i="35"/>
  <c r="AC25" i="35"/>
  <c r="V25" i="35"/>
  <c r="AD25" i="35"/>
  <c r="AF25" i="35"/>
  <c r="W25" i="35"/>
  <c r="AE25" i="35"/>
  <c r="K19" i="35"/>
  <c r="L16" i="35"/>
  <c r="C90" i="35"/>
  <c r="Y40" i="35"/>
  <c r="M40" i="35"/>
  <c r="L40" i="35"/>
  <c r="W40" i="35"/>
  <c r="U40" i="35"/>
  <c r="T40" i="35"/>
  <c r="R40" i="35"/>
  <c r="Q40" i="35"/>
  <c r="G1416" i="33"/>
  <c r="G1418" i="33" s="1"/>
  <c r="G1427" i="33" s="1"/>
  <c r="C25" i="34"/>
  <c r="C28" i="34"/>
  <c r="C27" i="34"/>
  <c r="AN78" i="35"/>
  <c r="AQ78" i="35" s="1"/>
  <c r="C58" i="35"/>
  <c r="C22" i="35"/>
  <c r="C28" i="35"/>
  <c r="C34" i="35"/>
  <c r="C13" i="35"/>
  <c r="C10" i="35"/>
  <c r="C61" i="35"/>
  <c r="C49" i="35"/>
  <c r="C64" i="35"/>
  <c r="C43" i="35"/>
  <c r="C37" i="35"/>
  <c r="AD79" i="35" l="1"/>
  <c r="O79" i="35"/>
  <c r="X73" i="35"/>
  <c r="W79" i="35"/>
  <c r="I79" i="35"/>
  <c r="R79" i="35"/>
  <c r="J79" i="35"/>
  <c r="K70" i="35"/>
  <c r="AI79" i="35"/>
  <c r="V79" i="35"/>
  <c r="M16" i="35"/>
  <c r="F7" i="35"/>
  <c r="AL7" i="35"/>
  <c r="M70" i="35"/>
  <c r="L70" i="35"/>
  <c r="AD70" i="35"/>
  <c r="AM7" i="35"/>
  <c r="W73" i="35"/>
  <c r="Q70" i="35"/>
  <c r="AF79" i="35"/>
  <c r="V40" i="35"/>
  <c r="N19" i="35"/>
  <c r="AM67" i="35"/>
  <c r="K16" i="35"/>
  <c r="AN16" i="35" s="1"/>
  <c r="AQ16" i="35" s="1"/>
  <c r="O40" i="35"/>
  <c r="P40" i="35"/>
  <c r="AA40" i="35"/>
  <c r="J40" i="35"/>
  <c r="N40" i="35"/>
  <c r="M19" i="35"/>
  <c r="AN19" i="35" s="1"/>
  <c r="AB40" i="35"/>
  <c r="K40" i="35"/>
  <c r="Z40" i="35"/>
  <c r="E7" i="35"/>
  <c r="S40" i="35"/>
  <c r="D7" i="35"/>
  <c r="Y70" i="35"/>
  <c r="H70" i="35"/>
  <c r="AC70" i="35"/>
  <c r="Z79" i="35"/>
  <c r="P70" i="35"/>
  <c r="J70" i="35"/>
  <c r="AI70" i="35"/>
  <c r="AJ70" i="35"/>
  <c r="AK70" i="35"/>
  <c r="D79" i="35"/>
  <c r="AM79" i="35"/>
  <c r="Y79" i="35"/>
  <c r="AH79" i="35"/>
  <c r="T70" i="35"/>
  <c r="AG70" i="35"/>
  <c r="AE79" i="35"/>
  <c r="X70" i="35"/>
  <c r="R70" i="35"/>
  <c r="V70" i="35"/>
  <c r="F70" i="35"/>
  <c r="AB79" i="35"/>
  <c r="AJ79" i="35"/>
  <c r="AG79" i="35"/>
  <c r="U79" i="35"/>
  <c r="S70" i="35"/>
  <c r="AA70" i="35"/>
  <c r="AL79" i="35"/>
  <c r="AF70" i="35"/>
  <c r="Z70" i="35"/>
  <c r="G70" i="35"/>
  <c r="AL70" i="35"/>
  <c r="L79" i="35"/>
  <c r="M79" i="35"/>
  <c r="H79" i="35"/>
  <c r="T79" i="35"/>
  <c r="K79" i="35"/>
  <c r="U70" i="35"/>
  <c r="AB70" i="35"/>
  <c r="Q79" i="35"/>
  <c r="AB73" i="35"/>
  <c r="N70" i="35"/>
  <c r="AH70" i="35"/>
  <c r="AM70" i="35"/>
  <c r="AE70" i="35"/>
  <c r="F79" i="35"/>
  <c r="AC79" i="35"/>
  <c r="P79" i="35"/>
  <c r="E79" i="35"/>
  <c r="S79" i="35"/>
  <c r="W70" i="35"/>
  <c r="Y73" i="35"/>
  <c r="AC73" i="35"/>
  <c r="I70" i="35"/>
  <c r="O70" i="35"/>
  <c r="D70" i="35"/>
  <c r="N79" i="35"/>
  <c r="G79" i="35"/>
  <c r="X79" i="35"/>
  <c r="AK79" i="35"/>
  <c r="C52" i="35"/>
  <c r="AD52" i="35" s="1"/>
  <c r="Z73" i="35"/>
  <c r="AL67" i="35"/>
  <c r="G1429" i="33"/>
  <c r="AA73" i="35"/>
  <c r="V73" i="35"/>
  <c r="AH67" i="35"/>
  <c r="C55" i="35"/>
  <c r="Q55" i="35" s="1"/>
  <c r="AD73" i="35"/>
  <c r="AJ67" i="35"/>
  <c r="AI67" i="35"/>
  <c r="C46" i="35"/>
  <c r="M46" i="35" s="1"/>
  <c r="AC43" i="35"/>
  <c r="Y43" i="35"/>
  <c r="O43" i="35"/>
  <c r="AE43" i="35"/>
  <c r="S43" i="35"/>
  <c r="X43" i="35"/>
  <c r="N43" i="35"/>
  <c r="I43" i="35"/>
  <c r="Z43" i="35"/>
  <c r="Q43" i="35"/>
  <c r="W43" i="35"/>
  <c r="M43" i="35"/>
  <c r="H43" i="35"/>
  <c r="AF43" i="35"/>
  <c r="V43" i="35"/>
  <c r="L43" i="35"/>
  <c r="R43" i="35"/>
  <c r="P43" i="35"/>
  <c r="AD43" i="35"/>
  <c r="U43" i="35"/>
  <c r="K43" i="35"/>
  <c r="AA43" i="35"/>
  <c r="AB43" i="35"/>
  <c r="T43" i="35"/>
  <c r="J43" i="35"/>
  <c r="AN31" i="35"/>
  <c r="AB34" i="35"/>
  <c r="T34" i="35"/>
  <c r="L34" i="35"/>
  <c r="AA34" i="35"/>
  <c r="S34" i="35"/>
  <c r="K34" i="35"/>
  <c r="V34" i="35"/>
  <c r="Z34" i="35"/>
  <c r="R34" i="35"/>
  <c r="J34" i="35"/>
  <c r="Y34" i="35"/>
  <c r="Q34" i="35"/>
  <c r="I34" i="35"/>
  <c r="U34" i="35"/>
  <c r="X34" i="35"/>
  <c r="P34" i="35"/>
  <c r="W34" i="35"/>
  <c r="O34" i="35"/>
  <c r="N34" i="35"/>
  <c r="M34" i="35"/>
  <c r="AK64" i="35"/>
  <c r="AC64" i="35"/>
  <c r="U64" i="35"/>
  <c r="AJ64" i="35"/>
  <c r="AB64" i="35"/>
  <c r="T64" i="35"/>
  <c r="AI64" i="35"/>
  <c r="AH64" i="35"/>
  <c r="AG64" i="35"/>
  <c r="W64" i="35"/>
  <c r="AL64" i="35"/>
  <c r="X64" i="35"/>
  <c r="V64" i="35"/>
  <c r="C91" i="35"/>
  <c r="AK58" i="35"/>
  <c r="AC58" i="35"/>
  <c r="U58" i="35"/>
  <c r="M58" i="35"/>
  <c r="E58" i="35"/>
  <c r="O58" i="35"/>
  <c r="N58" i="35"/>
  <c r="AJ58" i="35"/>
  <c r="AB58" i="35"/>
  <c r="T58" i="35"/>
  <c r="L58" i="35"/>
  <c r="W58" i="35"/>
  <c r="AL58" i="35"/>
  <c r="AI58" i="35"/>
  <c r="AA58" i="35"/>
  <c r="S58" i="35"/>
  <c r="K58" i="35"/>
  <c r="AH58" i="35"/>
  <c r="Z58" i="35"/>
  <c r="R58" i="35"/>
  <c r="J58" i="35"/>
  <c r="AD58" i="35"/>
  <c r="AG58" i="35"/>
  <c r="Y58" i="35"/>
  <c r="Q58" i="35"/>
  <c r="I58" i="35"/>
  <c r="G58" i="35"/>
  <c r="V58" i="35"/>
  <c r="AF58" i="35"/>
  <c r="X58" i="35"/>
  <c r="P58" i="35"/>
  <c r="H58" i="35"/>
  <c r="AE58" i="35"/>
  <c r="F58" i="35"/>
  <c r="AJ49" i="35"/>
  <c r="AK49" i="35"/>
  <c r="AI49" i="35"/>
  <c r="AG49" i="35"/>
  <c r="AH49" i="35"/>
  <c r="Y61" i="35"/>
  <c r="Q61" i="35"/>
  <c r="S61" i="35"/>
  <c r="R61" i="35"/>
  <c r="X61" i="35"/>
  <c r="P61" i="35"/>
  <c r="W61" i="35"/>
  <c r="O61" i="35"/>
  <c r="V61" i="35"/>
  <c r="N61" i="35"/>
  <c r="U61" i="35"/>
  <c r="M61" i="35"/>
  <c r="K61" i="35"/>
  <c r="T61" i="35"/>
  <c r="L61" i="35"/>
  <c r="M22" i="35"/>
  <c r="F22" i="35"/>
  <c r="N22" i="35"/>
  <c r="G22" i="35"/>
  <c r="O22" i="35"/>
  <c r="L22" i="35"/>
  <c r="H22" i="35"/>
  <c r="P22" i="35"/>
  <c r="I22" i="35"/>
  <c r="Q22" i="35"/>
  <c r="J22" i="35"/>
  <c r="K22" i="35"/>
  <c r="J10" i="35"/>
  <c r="R10" i="35"/>
  <c r="Z10" i="35"/>
  <c r="AH10" i="35"/>
  <c r="P10" i="35"/>
  <c r="K10" i="35"/>
  <c r="S10" i="35"/>
  <c r="AA10" i="35"/>
  <c r="AI10" i="35"/>
  <c r="Y10" i="35"/>
  <c r="L10" i="35"/>
  <c r="T10" i="35"/>
  <c r="AB10" i="35"/>
  <c r="AJ10" i="35"/>
  <c r="AF10" i="35"/>
  <c r="AG10" i="35"/>
  <c r="E10" i="35"/>
  <c r="M10" i="35"/>
  <c r="U10" i="35"/>
  <c r="AC10" i="35"/>
  <c r="AK10" i="35"/>
  <c r="X10" i="35"/>
  <c r="Q10" i="35"/>
  <c r="F10" i="35"/>
  <c r="N10" i="35"/>
  <c r="V10" i="35"/>
  <c r="AD10" i="35"/>
  <c r="AL10" i="35"/>
  <c r="H10" i="35"/>
  <c r="G10" i="35"/>
  <c r="O10" i="35"/>
  <c r="W10" i="35"/>
  <c r="AE10" i="35"/>
  <c r="D10" i="35"/>
  <c r="I10" i="35"/>
  <c r="E13" i="35"/>
  <c r="F13" i="35"/>
  <c r="D13" i="35"/>
  <c r="AN25" i="35"/>
  <c r="X28" i="35"/>
  <c r="N28" i="35"/>
  <c r="W28" i="35"/>
  <c r="V28" i="35"/>
  <c r="U28" i="35"/>
  <c r="AA28" i="35"/>
  <c r="T28" i="35"/>
  <c r="S28" i="35"/>
  <c r="AD28" i="35"/>
  <c r="R28" i="35"/>
  <c r="Z28" i="35"/>
  <c r="AC28" i="35"/>
  <c r="Q28" i="35"/>
  <c r="O28" i="35"/>
  <c r="AB28" i="35"/>
  <c r="P28" i="35"/>
  <c r="Y28" i="35"/>
  <c r="M28" i="35"/>
  <c r="AD46" i="35"/>
  <c r="Z37" i="35"/>
  <c r="N37" i="35"/>
  <c r="AC37" i="35"/>
  <c r="Y37" i="35"/>
  <c r="M37" i="35"/>
  <c r="X37" i="35"/>
  <c r="W37" i="35"/>
  <c r="P37" i="35"/>
  <c r="V37" i="35"/>
  <c r="AB37" i="35"/>
  <c r="U37" i="35"/>
  <c r="Q37" i="35"/>
  <c r="T37" i="35"/>
  <c r="AE37" i="35"/>
  <c r="S37" i="35"/>
  <c r="AD37" i="35"/>
  <c r="R37" i="35"/>
  <c r="AA37" i="35"/>
  <c r="O37" i="35"/>
  <c r="C38" i="34"/>
  <c r="AN21" i="35"/>
  <c r="AQ21" i="35" s="1"/>
  <c r="AN75" i="35"/>
  <c r="AQ75" i="35" s="1"/>
  <c r="AN18" i="35"/>
  <c r="AQ18" i="35" s="1"/>
  <c r="AN42" i="35"/>
  <c r="AQ42" i="35" s="1"/>
  <c r="AN69" i="35"/>
  <c r="AQ69" i="35" s="1"/>
  <c r="AN27" i="35"/>
  <c r="AQ27" i="35" s="1"/>
  <c r="AN33" i="35"/>
  <c r="AQ33" i="35" s="1"/>
  <c r="AN72" i="35"/>
  <c r="AQ72" i="35" s="1"/>
  <c r="AN81" i="35"/>
  <c r="AQ81" i="35" s="1"/>
  <c r="Y55" i="35" l="1"/>
  <c r="X52" i="35"/>
  <c r="AF52" i="35"/>
  <c r="V52" i="35"/>
  <c r="S52" i="35"/>
  <c r="K55" i="35"/>
  <c r="K82" i="35" s="1"/>
  <c r="Z55" i="35"/>
  <c r="L55" i="35"/>
  <c r="L82" i="35" s="1"/>
  <c r="U55" i="35"/>
  <c r="J55" i="35"/>
  <c r="AN67" i="35"/>
  <c r="AQ67" i="35" s="1"/>
  <c r="T55" i="35"/>
  <c r="AK55" i="35"/>
  <c r="G55" i="35"/>
  <c r="P55" i="35"/>
  <c r="X55" i="35"/>
  <c r="H55" i="35"/>
  <c r="AJ55" i="35"/>
  <c r="N55" i="35"/>
  <c r="W55" i="35"/>
  <c r="AF55" i="35"/>
  <c r="AC55" i="35"/>
  <c r="AG55" i="35"/>
  <c r="F55" i="35"/>
  <c r="S55" i="35"/>
  <c r="V55" i="35"/>
  <c r="AE55" i="35"/>
  <c r="AA55" i="35"/>
  <c r="AI55" i="35"/>
  <c r="AB55" i="35"/>
  <c r="E55" i="35"/>
  <c r="E82" i="35" s="1"/>
  <c r="AD55" i="35"/>
  <c r="AD82" i="35" s="1"/>
  <c r="R55" i="35"/>
  <c r="I55" i="35"/>
  <c r="O55" i="35"/>
  <c r="M55" i="35"/>
  <c r="AL55" i="35"/>
  <c r="AH55" i="35"/>
  <c r="AH82" i="35" s="1"/>
  <c r="E52" i="35"/>
  <c r="AI52" i="35"/>
  <c r="W52" i="35"/>
  <c r="R52" i="35"/>
  <c r="N52" i="35"/>
  <c r="M52" i="35"/>
  <c r="F52" i="35"/>
  <c r="I52" i="35"/>
  <c r="Z52" i="35"/>
  <c r="L52" i="35"/>
  <c r="U52" i="35"/>
  <c r="AE52" i="35"/>
  <c r="AM52" i="35"/>
  <c r="Q52" i="35"/>
  <c r="AH52" i="35"/>
  <c r="T52" i="35"/>
  <c r="AC52" i="35"/>
  <c r="O52" i="35"/>
  <c r="O82" i="35" s="1"/>
  <c r="J52" i="35"/>
  <c r="J82" i="35" s="1"/>
  <c r="H52" i="35"/>
  <c r="Y52" i="35"/>
  <c r="G52" i="35"/>
  <c r="AB52" i="35"/>
  <c r="AK52" i="35"/>
  <c r="AK82" i="35" s="1"/>
  <c r="AA52" i="35"/>
  <c r="AL52" i="35"/>
  <c r="AL82" i="35" s="1"/>
  <c r="P52" i="35"/>
  <c r="AG52" i="35"/>
  <c r="K52" i="35"/>
  <c r="AJ52" i="35"/>
  <c r="AN40" i="35"/>
  <c r="AQ40" i="35" s="1"/>
  <c r="AN7" i="35"/>
  <c r="AP7" i="35" s="1"/>
  <c r="AP16" i="35"/>
  <c r="AN70" i="35"/>
  <c r="AQ70" i="35" s="1"/>
  <c r="S46" i="35"/>
  <c r="AH46" i="35"/>
  <c r="W46" i="35"/>
  <c r="Y46" i="35"/>
  <c r="Y82" i="35" s="1"/>
  <c r="C82" i="35"/>
  <c r="C83" i="35" s="1"/>
  <c r="AB46" i="35"/>
  <c r="AN73" i="35"/>
  <c r="AQ73" i="35" s="1"/>
  <c r="AN79" i="35"/>
  <c r="AQ79" i="35" s="1"/>
  <c r="G1430" i="33"/>
  <c r="C47" i="34"/>
  <c r="C48" i="34" s="1"/>
  <c r="C93" i="35" s="1"/>
  <c r="R94" i="35" s="1"/>
  <c r="G1432" i="33"/>
  <c r="AE46" i="35"/>
  <c r="AE82" i="35" s="1"/>
  <c r="AI46" i="35"/>
  <c r="N46" i="35"/>
  <c r="N82" i="35" s="1"/>
  <c r="T46" i="35"/>
  <c r="P46" i="35"/>
  <c r="Z46" i="35"/>
  <c r="O46" i="35"/>
  <c r="AF46" i="35"/>
  <c r="AF82" i="35" s="1"/>
  <c r="Q46" i="35"/>
  <c r="AA46" i="35"/>
  <c r="U46" i="35"/>
  <c r="X46" i="35"/>
  <c r="X82" i="35" s="1"/>
  <c r="AC46" i="35"/>
  <c r="AG46" i="35"/>
  <c r="AJ46" i="35"/>
  <c r="R46" i="35"/>
  <c r="V46" i="35"/>
  <c r="AN13" i="35"/>
  <c r="C92" i="35"/>
  <c r="AN22" i="35"/>
  <c r="AN64" i="35"/>
  <c r="AQ64" i="35" s="1"/>
  <c r="AN43" i="35"/>
  <c r="AN49" i="35"/>
  <c r="AN58" i="35"/>
  <c r="AQ58" i="35" s="1"/>
  <c r="D82" i="35"/>
  <c r="AN61" i="35"/>
  <c r="AQ61" i="35" s="1"/>
  <c r="AQ31" i="35"/>
  <c r="AP31" i="35"/>
  <c r="AQ25" i="35"/>
  <c r="AP25" i="35"/>
  <c r="AQ19" i="35"/>
  <c r="AP19" i="35"/>
  <c r="AN34" i="35"/>
  <c r="AN28" i="35"/>
  <c r="AC82" i="35"/>
  <c r="AP40" i="35"/>
  <c r="M82" i="35"/>
  <c r="AN37" i="35"/>
  <c r="C40" i="34"/>
  <c r="AP21" i="35"/>
  <c r="AP18" i="35"/>
  <c r="AP42" i="35"/>
  <c r="AN15" i="35"/>
  <c r="AQ15" i="35" s="1"/>
  <c r="AN63" i="35"/>
  <c r="AQ63" i="35" s="1"/>
  <c r="AN54" i="35"/>
  <c r="AQ54" i="35" s="1"/>
  <c r="AN51" i="35"/>
  <c r="AQ51" i="35" s="1"/>
  <c r="AN57" i="35"/>
  <c r="AQ57" i="35" s="1"/>
  <c r="AN39" i="35"/>
  <c r="AQ39" i="35" s="1"/>
  <c r="AN36" i="35"/>
  <c r="AQ36" i="35" s="1"/>
  <c r="AN30" i="35"/>
  <c r="AQ30" i="35" s="1"/>
  <c r="AN9" i="35"/>
  <c r="AQ9" i="35" s="1"/>
  <c r="AP33" i="35"/>
  <c r="AN45" i="35"/>
  <c r="AQ45" i="35" s="1"/>
  <c r="AN24" i="35"/>
  <c r="AQ24" i="35" s="1"/>
  <c r="AP27" i="35"/>
  <c r="AN60" i="35"/>
  <c r="AQ60" i="35" s="1"/>
  <c r="AN48" i="35"/>
  <c r="AQ48" i="35" s="1"/>
  <c r="AN66" i="35"/>
  <c r="AQ66" i="35" s="1"/>
  <c r="AI82" i="35" l="1"/>
  <c r="AG82" i="35"/>
  <c r="Z82" i="35"/>
  <c r="H82" i="35"/>
  <c r="U82" i="35"/>
  <c r="AB82" i="35"/>
  <c r="G82" i="35"/>
  <c r="W82" i="35"/>
  <c r="Q82" i="35"/>
  <c r="R82" i="35"/>
  <c r="S82" i="35"/>
  <c r="AN55" i="35"/>
  <c r="AQ55" i="35" s="1"/>
  <c r="AA82" i="35"/>
  <c r="I82" i="35"/>
  <c r="F82" i="35"/>
  <c r="V82" i="35"/>
  <c r="AJ82" i="35"/>
  <c r="AN52" i="35"/>
  <c r="AQ52" i="35" s="1"/>
  <c r="T82" i="35"/>
  <c r="AQ7" i="35"/>
  <c r="X94" i="35"/>
  <c r="F94" i="35"/>
  <c r="G94" i="35"/>
  <c r="D94" i="35"/>
  <c r="D95" i="35" s="1"/>
  <c r="O94" i="35"/>
  <c r="AJ94" i="35"/>
  <c r="AG94" i="35"/>
  <c r="AB94" i="35"/>
  <c r="U94" i="35"/>
  <c r="I94" i="35"/>
  <c r="AA94" i="35"/>
  <c r="AL94" i="35"/>
  <c r="AE94" i="35"/>
  <c r="Z94" i="35"/>
  <c r="S94" i="35"/>
  <c r="P94" i="35"/>
  <c r="Q94" i="35"/>
  <c r="N94" i="35"/>
  <c r="W94" i="35"/>
  <c r="AM94" i="35"/>
  <c r="AK94" i="35"/>
  <c r="E94" i="35"/>
  <c r="C95" i="35"/>
  <c r="L94" i="35"/>
  <c r="AC94" i="35"/>
  <c r="AH94" i="35"/>
  <c r="AF94" i="35"/>
  <c r="V94" i="35"/>
  <c r="T94" i="35"/>
  <c r="Y94" i="35"/>
  <c r="J94" i="35"/>
  <c r="H94" i="35"/>
  <c r="AD94" i="35"/>
  <c r="C52" i="34"/>
  <c r="M94" i="35"/>
  <c r="K94" i="35"/>
  <c r="AI94" i="35"/>
  <c r="AN46" i="35"/>
  <c r="AQ46" i="35" s="1"/>
  <c r="P82" i="35"/>
  <c r="AQ49" i="35"/>
  <c r="AP49" i="35"/>
  <c r="AQ43" i="35"/>
  <c r="AP43" i="35"/>
  <c r="AQ22" i="35"/>
  <c r="AP22" i="35"/>
  <c r="AQ34" i="35"/>
  <c r="AP34" i="35"/>
  <c r="AQ13" i="35"/>
  <c r="AP13" i="35"/>
  <c r="AQ28" i="35"/>
  <c r="AP28" i="35"/>
  <c r="AQ37" i="35"/>
  <c r="AP37" i="35"/>
  <c r="AP15" i="35"/>
  <c r="AP24" i="35"/>
  <c r="AP36" i="35"/>
  <c r="AP39" i="35"/>
  <c r="AP51" i="35"/>
  <c r="AP9" i="35"/>
  <c r="AP30" i="35"/>
  <c r="AP45" i="35"/>
  <c r="AP48" i="35"/>
  <c r="C84" i="35"/>
  <c r="AP46" i="35" l="1"/>
  <c r="AN94" i="35"/>
  <c r="AN95" i="35" s="1"/>
  <c r="AQ95" i="35" s="1"/>
  <c r="E95" i="35"/>
  <c r="F95" i="35" s="1"/>
  <c r="G95" i="35" s="1"/>
  <c r="H95" i="35" s="1"/>
  <c r="I95" i="35" s="1"/>
  <c r="J95" i="35" s="1"/>
  <c r="K95" i="35" s="1"/>
  <c r="L95" i="35" s="1"/>
  <c r="M95" i="35" s="1"/>
  <c r="N95" i="35" s="1"/>
  <c r="O95" i="35" s="1"/>
  <c r="P95" i="35" s="1"/>
  <c r="Q95" i="35" s="1"/>
  <c r="R95" i="35" s="1"/>
  <c r="S95" i="35" s="1"/>
  <c r="T95" i="35" s="1"/>
  <c r="U95" i="35" s="1"/>
  <c r="V95" i="35" s="1"/>
  <c r="W95" i="35" s="1"/>
  <c r="X95" i="35" s="1"/>
  <c r="Y95" i="35" s="1"/>
  <c r="Z95" i="35" s="1"/>
  <c r="AA95" i="35" s="1"/>
  <c r="AB95" i="35" s="1"/>
  <c r="AC95" i="35" s="1"/>
  <c r="AD95" i="35" s="1"/>
  <c r="AE95" i="35" s="1"/>
  <c r="AF95" i="35" s="1"/>
  <c r="AG95" i="35" s="1"/>
  <c r="AH95" i="35" s="1"/>
  <c r="AI95" i="35" s="1"/>
  <c r="AJ95" i="35" s="1"/>
  <c r="AK95" i="35" s="1"/>
  <c r="AL95" i="35" s="1"/>
  <c r="AM95" i="35" s="1"/>
  <c r="C85" i="35"/>
  <c r="C97" i="35" s="1"/>
  <c r="R83" i="35"/>
  <c r="R84" i="35" s="1"/>
  <c r="AL83" i="35"/>
  <c r="AL84" i="35" s="1"/>
  <c r="AA83" i="35"/>
  <c r="AA84" i="35" s="1"/>
  <c r="P83" i="35"/>
  <c r="P84" i="35" s="1"/>
  <c r="X83" i="35"/>
  <c r="X84" i="35" s="1"/>
  <c r="L83" i="35"/>
  <c r="L84" i="35" s="1"/>
  <c r="N83" i="35"/>
  <c r="N84" i="35" s="1"/>
  <c r="O83" i="35"/>
  <c r="O84" i="35" s="1"/>
  <c r="Q83" i="35"/>
  <c r="Q84" i="35" s="1"/>
  <c r="AG83" i="35"/>
  <c r="AG84" i="35" s="1"/>
  <c r="AE83" i="35"/>
  <c r="AE84" i="35" s="1"/>
  <c r="S83" i="35"/>
  <c r="S84" i="35" s="1"/>
  <c r="J83" i="35"/>
  <c r="J84" i="35" s="1"/>
  <c r="AK83" i="35"/>
  <c r="AK84" i="35" s="1"/>
  <c r="AD83" i="35"/>
  <c r="AD84" i="35" s="1"/>
  <c r="AJ83" i="35"/>
  <c r="AJ84" i="35" s="1"/>
  <c r="K83" i="35"/>
  <c r="K84" i="35" s="1"/>
  <c r="AH83" i="35"/>
  <c r="AH84" i="35" s="1"/>
  <c r="E83" i="35"/>
  <c r="E84" i="35" s="1"/>
  <c r="G83" i="35"/>
  <c r="G84" i="35" s="1"/>
  <c r="AC83" i="35"/>
  <c r="AC84" i="35" s="1"/>
  <c r="I83" i="35"/>
  <c r="I84" i="35" s="1"/>
  <c r="AB83" i="35"/>
  <c r="AB84" i="35" s="1"/>
  <c r="AI83" i="35"/>
  <c r="AI84" i="35" s="1"/>
  <c r="Z83" i="35"/>
  <c r="Z84" i="35" s="1"/>
  <c r="M83" i="35"/>
  <c r="M84" i="35" s="1"/>
  <c r="F83" i="35"/>
  <c r="F84" i="35" s="1"/>
  <c r="Y83" i="35"/>
  <c r="Y84" i="35" s="1"/>
  <c r="V83" i="35"/>
  <c r="V84" i="35" s="1"/>
  <c r="U83" i="35"/>
  <c r="U84" i="35" s="1"/>
  <c r="W83" i="35"/>
  <c r="W84" i="35" s="1"/>
  <c r="D83" i="35"/>
  <c r="D84" i="35" s="1"/>
  <c r="T83" i="35"/>
  <c r="T84" i="35" s="1"/>
  <c r="AF83" i="35"/>
  <c r="AF84" i="35" s="1"/>
  <c r="H83" i="35"/>
  <c r="H84" i="35" s="1"/>
  <c r="D85" i="35" l="1"/>
  <c r="E85" i="35" s="1"/>
  <c r="F85" i="35" s="1"/>
  <c r="G85" i="35" s="1"/>
  <c r="H85" i="35" s="1"/>
  <c r="I85" i="35" s="1"/>
  <c r="J85" i="35" s="1"/>
  <c r="K85" i="35" s="1"/>
  <c r="L85" i="35" s="1"/>
  <c r="M85" i="35" s="1"/>
  <c r="N85" i="35" s="1"/>
  <c r="O85" i="35" s="1"/>
  <c r="P85" i="35" s="1"/>
  <c r="Q85" i="35" s="1"/>
  <c r="R85" i="35" s="1"/>
  <c r="S85" i="35" s="1"/>
  <c r="T85" i="35" s="1"/>
  <c r="U85" i="35" s="1"/>
  <c r="V85" i="35" s="1"/>
  <c r="W85" i="35" s="1"/>
  <c r="X85" i="35" s="1"/>
  <c r="Y85" i="35" s="1"/>
  <c r="Z85" i="35" s="1"/>
  <c r="AA85" i="35" s="1"/>
  <c r="AB85" i="35" s="1"/>
  <c r="AC85" i="35" s="1"/>
  <c r="AD85" i="35" s="1"/>
  <c r="AE85" i="35" s="1"/>
  <c r="AF85" i="35" s="1"/>
  <c r="AG85" i="35" s="1"/>
  <c r="AH85" i="35" s="1"/>
  <c r="AI85" i="35" s="1"/>
  <c r="AJ85" i="35" s="1"/>
  <c r="AK85" i="35" s="1"/>
  <c r="AL85" i="35" s="1"/>
  <c r="S89" i="35"/>
  <c r="S90" i="35" s="1"/>
  <c r="AN86" i="35"/>
  <c r="AQ86" i="35" s="1"/>
  <c r="K89" i="35"/>
  <c r="K90" i="35" s="1"/>
  <c r="I89" i="35"/>
  <c r="I90" i="35" s="1"/>
  <c r="I91" i="35" s="1"/>
  <c r="AM89" i="35"/>
  <c r="AM90" i="35" s="1"/>
  <c r="AM91" i="35" s="1"/>
  <c r="AG89" i="35"/>
  <c r="AG90" i="35" s="1"/>
  <c r="AI89" i="35"/>
  <c r="Q89" i="35"/>
  <c r="Q90" i="35" s="1"/>
  <c r="E89" i="35"/>
  <c r="P89" i="35"/>
  <c r="AC89" i="35"/>
  <c r="Y89" i="35"/>
  <c r="AK89" i="35"/>
  <c r="AK90" i="35" s="1"/>
  <c r="J89" i="35"/>
  <c r="AJ89" i="35"/>
  <c r="D89" i="35"/>
  <c r="AA89" i="35"/>
  <c r="AA90" i="35" s="1"/>
  <c r="Z89" i="35"/>
  <c r="Z90" i="35" s="1"/>
  <c r="R89" i="35"/>
  <c r="R90" i="35" s="1"/>
  <c r="T89" i="35"/>
  <c r="H89" i="35"/>
  <c r="H90" i="35" s="1"/>
  <c r="U89" i="35"/>
  <c r="U90" i="35" s="1"/>
  <c r="AD89" i="35"/>
  <c r="V89" i="35"/>
  <c r="V90" i="35" s="1"/>
  <c r="V91" i="35" s="1"/>
  <c r="M89" i="35"/>
  <c r="M90" i="35" s="1"/>
  <c r="N89" i="35"/>
  <c r="L89" i="35"/>
  <c r="L90" i="35" s="1"/>
  <c r="AB89" i="35"/>
  <c r="AB90" i="35" s="1"/>
  <c r="AB91" i="35" s="1"/>
  <c r="X89" i="35"/>
  <c r="O89" i="35"/>
  <c r="O90" i="35" s="1"/>
  <c r="W89" i="35"/>
  <c r="G89" i="35"/>
  <c r="AE89" i="35"/>
  <c r="AE90" i="35" s="1"/>
  <c r="F89" i="35"/>
  <c r="AH89" i="35"/>
  <c r="AH90" i="35"/>
  <c r="AF89" i="35"/>
  <c r="AF90" i="35" s="1"/>
  <c r="AL89" i="35"/>
  <c r="AN88" i="35"/>
  <c r="AQ88" i="35" s="1"/>
  <c r="P90" i="35" l="1"/>
  <c r="P91" i="35" s="1"/>
  <c r="P97" i="35" s="1"/>
  <c r="K91" i="35"/>
  <c r="K97" i="35" s="1"/>
  <c r="AA91" i="35"/>
  <c r="AH91" i="35"/>
  <c r="AH97" i="35" s="1"/>
  <c r="O91" i="35"/>
  <c r="O97" i="35" s="1"/>
  <c r="R91" i="35"/>
  <c r="R97" i="35" s="1"/>
  <c r="AK91" i="35"/>
  <c r="AK97" i="35" s="1"/>
  <c r="H91" i="35"/>
  <c r="H97" i="35" s="1"/>
  <c r="L91" i="35"/>
  <c r="L97" i="35" s="1"/>
  <c r="M91" i="35"/>
  <c r="M97" i="35" s="1"/>
  <c r="AE91" i="35"/>
  <c r="AE97" i="35" s="1"/>
  <c r="Q91" i="35"/>
  <c r="Q97" i="35" s="1"/>
  <c r="AD90" i="35"/>
  <c r="AD91" i="35" s="1"/>
  <c r="AD97" i="35" s="1"/>
  <c r="AJ90" i="35"/>
  <c r="AJ91" i="35" s="1"/>
  <c r="AJ97" i="35" s="1"/>
  <c r="AI90" i="35"/>
  <c r="AI91" i="35" s="1"/>
  <c r="AI97" i="35" s="1"/>
  <c r="AB97" i="35"/>
  <c r="I97" i="35"/>
  <c r="V97" i="35"/>
  <c r="AA97" i="35"/>
  <c r="F90" i="35"/>
  <c r="F91" i="35" s="1"/>
  <c r="G90" i="35"/>
  <c r="G91" i="35" s="1"/>
  <c r="X90" i="35"/>
  <c r="X91" i="35" s="1"/>
  <c r="N90" i="35"/>
  <c r="N91" i="35" s="1"/>
  <c r="T90" i="35"/>
  <c r="T91" i="35" s="1"/>
  <c r="AG91" i="35"/>
  <c r="U91" i="35"/>
  <c r="AL90" i="35"/>
  <c r="AL91" i="35" s="1"/>
  <c r="Y90" i="35"/>
  <c r="Y91" i="35" s="1"/>
  <c r="AN89" i="35"/>
  <c r="AQ89" i="35" s="1"/>
  <c r="AF91" i="35"/>
  <c r="Z91" i="35"/>
  <c r="D90" i="35"/>
  <c r="D91" i="35" s="1"/>
  <c r="AC90" i="35"/>
  <c r="AC91" i="35" s="1"/>
  <c r="S91" i="35"/>
  <c r="W90" i="35"/>
  <c r="W91" i="35" s="1"/>
  <c r="E90" i="35"/>
  <c r="E91" i="35" s="1"/>
  <c r="J90" i="35"/>
  <c r="J91" i="35" s="1"/>
  <c r="G97" i="35" l="1"/>
  <c r="T97" i="35"/>
  <c r="F97" i="35"/>
  <c r="AC97" i="35"/>
  <c r="W97" i="35"/>
  <c r="D97" i="35"/>
  <c r="D92" i="35"/>
  <c r="E92" i="35" s="1"/>
  <c r="F92" i="35" s="1"/>
  <c r="G92" i="35" s="1"/>
  <c r="H92" i="35" s="1"/>
  <c r="I92" i="35" s="1"/>
  <c r="J92" i="35" s="1"/>
  <c r="K92" i="35" s="1"/>
  <c r="L92" i="35" s="1"/>
  <c r="M92" i="35" s="1"/>
  <c r="N92" i="35" s="1"/>
  <c r="O92" i="35" s="1"/>
  <c r="P92" i="35" s="1"/>
  <c r="Q92" i="35" s="1"/>
  <c r="R92" i="35" s="1"/>
  <c r="S92" i="35" s="1"/>
  <c r="T92" i="35" s="1"/>
  <c r="U92" i="35" s="1"/>
  <c r="V92" i="35" s="1"/>
  <c r="W92" i="35" s="1"/>
  <c r="X92" i="35" s="1"/>
  <c r="Y92" i="35" s="1"/>
  <c r="Z92" i="35" s="1"/>
  <c r="AA92" i="35" s="1"/>
  <c r="AB92" i="35" s="1"/>
  <c r="AC92" i="35" s="1"/>
  <c r="AD92" i="35" s="1"/>
  <c r="AE92" i="35" s="1"/>
  <c r="AF92" i="35" s="1"/>
  <c r="AG92" i="35" s="1"/>
  <c r="AH92" i="35" s="1"/>
  <c r="AI92" i="35" s="1"/>
  <c r="AJ92" i="35" s="1"/>
  <c r="AK92" i="35" s="1"/>
  <c r="AL92" i="35" s="1"/>
  <c r="AM92" i="35" s="1"/>
  <c r="J97" i="35"/>
  <c r="E97" i="35"/>
  <c r="X97" i="35"/>
  <c r="AF97" i="35"/>
  <c r="AL97" i="35"/>
  <c r="Z97" i="35"/>
  <c r="AN90" i="35"/>
  <c r="AG97" i="35"/>
  <c r="N97" i="35"/>
  <c r="U97" i="35"/>
  <c r="S97" i="35"/>
  <c r="Y97" i="35"/>
  <c r="AN91" i="35" l="1"/>
  <c r="AQ91" i="35" s="1"/>
  <c r="AQ90" i="35"/>
  <c r="D98" i="35"/>
  <c r="E98" i="35" s="1"/>
  <c r="F98" i="35" s="1"/>
  <c r="G98" i="35" s="1"/>
  <c r="H98" i="35" s="1"/>
  <c r="I98" i="35" s="1"/>
  <c r="J98" i="35" s="1"/>
  <c r="K98" i="35" s="1"/>
  <c r="L98" i="35" s="1"/>
  <c r="M98" i="35" s="1"/>
  <c r="N98" i="35" s="1"/>
  <c r="O98" i="35" s="1"/>
  <c r="P98" i="35" s="1"/>
  <c r="Q98" i="35" s="1"/>
  <c r="R98" i="35" s="1"/>
  <c r="S98" i="35" s="1"/>
  <c r="T98" i="35" s="1"/>
  <c r="U98" i="35" s="1"/>
  <c r="V98" i="35" s="1"/>
  <c r="W98" i="35" s="1"/>
  <c r="X98" i="35" s="1"/>
  <c r="Y98" i="35" s="1"/>
  <c r="Z98" i="35" s="1"/>
  <c r="AA98" i="35" s="1"/>
  <c r="AB98" i="35" s="1"/>
  <c r="AC98" i="35" s="1"/>
  <c r="AD98" i="35" s="1"/>
  <c r="AE98" i="35" s="1"/>
  <c r="AF98" i="35" s="1"/>
  <c r="AG98" i="35" s="1"/>
  <c r="AH98" i="35" s="1"/>
  <c r="AI98" i="35" s="1"/>
  <c r="AJ98" i="35" s="1"/>
  <c r="AK98" i="35" s="1"/>
  <c r="AL98" i="35" s="1"/>
  <c r="AM10" i="35"/>
  <c r="AN10" i="35" s="1"/>
  <c r="AQ10" i="35" s="1"/>
  <c r="AN12" i="35"/>
  <c r="AN92" i="35" l="1"/>
  <c r="AQ92" i="35" s="1"/>
  <c r="AM82" i="35"/>
  <c r="AM83" i="35" s="1"/>
  <c r="AM84" i="35" s="1"/>
  <c r="AP12" i="35"/>
  <c r="AQ12" i="35"/>
  <c r="AN82" i="35"/>
  <c r="AQ82" i="35" s="1"/>
  <c r="AP10" i="35"/>
  <c r="AM97" i="35" l="1"/>
  <c r="AM85" i="35"/>
  <c r="AN83" i="35"/>
  <c r="AQ83" i="35" s="1"/>
  <c r="AM98" i="35" l="1"/>
  <c r="AQ97" i="35"/>
  <c r="AN84" i="35"/>
  <c r="AQ84" i="35" s="1"/>
  <c r="AN85" i="35" l="1"/>
  <c r="AQ85" i="35" s="1"/>
  <c r="AN97" i="35"/>
</calcChain>
</file>

<file path=xl/sharedStrings.xml><?xml version="1.0" encoding="utf-8"?>
<sst xmlns="http://schemas.openxmlformats.org/spreadsheetml/2006/main" count="5902" uniqueCount="3228">
  <si>
    <t>SERVIÇO TÉCNICO ESPECIALIZADO</t>
  </si>
  <si>
    <t>un</t>
  </si>
  <si>
    <t>01.02.081</t>
  </si>
  <si>
    <t>Parecer técnico de fundações, contenções e recomendações gerais, para empreendimentos com área construída de 1.001 a 2.000 m²</t>
  </si>
  <si>
    <t>01.17.041</t>
  </si>
  <si>
    <t>Projeto executivo de arquitetura em formato A0</t>
  </si>
  <si>
    <t>01.17.061</t>
  </si>
  <si>
    <t>Projeto executivo de estrutura em formato A0</t>
  </si>
  <si>
    <t>01.17.081</t>
  </si>
  <si>
    <t>Projeto executivo de instalações hidráulicas em formato A0</t>
  </si>
  <si>
    <t>01.17.121</t>
  </si>
  <si>
    <t>Projeto executivo de instalações elétricas em formato A0</t>
  </si>
  <si>
    <t>01.17.161</t>
  </si>
  <si>
    <t>Projeto executivo de climatização em formato A0</t>
  </si>
  <si>
    <t>01.17.181</t>
  </si>
  <si>
    <t>Projeto executivo de chuveiros automáticos em formato A0</t>
  </si>
  <si>
    <t>m²</t>
  </si>
  <si>
    <t>m</t>
  </si>
  <si>
    <t>01.23.020</t>
  </si>
  <si>
    <t>Limpeza de armadura com escova de aço</t>
  </si>
  <si>
    <t>Tratamento de armadura com produto anticorrosivo a base de zinco</t>
  </si>
  <si>
    <t>01.23.060</t>
  </si>
  <si>
    <t>Corte de concreto deteriorado inclusive remoção dos detritos</t>
  </si>
  <si>
    <t>01.23.100</t>
  </si>
  <si>
    <t>Demolição de concreto armado com preservação de armadura, para reforço e recuperação estrutural</t>
  </si>
  <si>
    <t>01.23.254</t>
  </si>
  <si>
    <t>01.23.260</t>
  </si>
  <si>
    <t>01.23.264</t>
  </si>
  <si>
    <t>01.23.270</t>
  </si>
  <si>
    <t>01.23.510</t>
  </si>
  <si>
    <t>Corte vertical em concreto armado, espessura de 15 cm</t>
  </si>
  <si>
    <t>01.23.700</t>
  </si>
  <si>
    <t>Taxa de mobilização e desmobilização para reforço estrutural com fibra de carbono</t>
  </si>
  <si>
    <t>01.23.701</t>
  </si>
  <si>
    <t>Preparação de substrato para colagem de fibra de carbono, mediante lixamento e/ou apicoamento e escovação</t>
  </si>
  <si>
    <t>01.23.702</t>
  </si>
  <si>
    <t>cj</t>
  </si>
  <si>
    <t>INÍCIO, APOIO E ADMINISTRAÇÃO DA OBRA</t>
  </si>
  <si>
    <t>02.01.021</t>
  </si>
  <si>
    <t>Construção provisória em madeira - fornecimento e montagem</t>
  </si>
  <si>
    <t>02.01.171</t>
  </si>
  <si>
    <t>Sanitário/vestiário provisório em alvenaria</t>
  </si>
  <si>
    <t>02.01.200</t>
  </si>
  <si>
    <t>Desmobilização de construção provisória</t>
  </si>
  <si>
    <t>02.02.120</t>
  </si>
  <si>
    <t>Locação de container tipo alojamento - área mínima de 13,80 m²</t>
  </si>
  <si>
    <t>02.02.130</t>
  </si>
  <si>
    <t>Locação de container tipo escritório com 1 vaso sanitário, 1 lavatório e 1 ponto para chuveiro - área mínima de 13,80 m²</t>
  </si>
  <si>
    <t>02.03.060</t>
  </si>
  <si>
    <t>Proteção de fachada com tela de nylon</t>
  </si>
  <si>
    <t>02.03.080</t>
  </si>
  <si>
    <t>Fechamento provisório de vãos em chapa de madeira compensada</t>
  </si>
  <si>
    <t>02.03.120</t>
  </si>
  <si>
    <t>Tapume fixo para fechamento de áreas, com portão</t>
  </si>
  <si>
    <t>02.03.200</t>
  </si>
  <si>
    <t>Locação de quadros metálicos para plataforma de proteção, inclusive o madeiramento</t>
  </si>
  <si>
    <t>02.03.240</t>
  </si>
  <si>
    <t>Proteção de piso com tecido de aniagem e gesso</t>
  </si>
  <si>
    <t>02.03.500</t>
  </si>
  <si>
    <t>Proteção em madeira e lona plástica para equipamento mecânico ou informática - para obras de reforma</t>
  </si>
  <si>
    <t>02.05.060</t>
  </si>
  <si>
    <t>Montagem e desmontagem de andaime torre metálica com altura até 10 m</t>
  </si>
  <si>
    <t>02.05.090</t>
  </si>
  <si>
    <t>Montagem e desmontagem de andaime tubular fachadeiro com altura até 10 m</t>
  </si>
  <si>
    <t>02.05.100</t>
  </si>
  <si>
    <t>Montagem e desmontagem de andaime tubular fachadeiro com altura superior a 10 m</t>
  </si>
  <si>
    <t>02.05.202</t>
  </si>
  <si>
    <t>Andaime torre metálico (1,5 x 1,5 m) com piso metálico</t>
  </si>
  <si>
    <t>02.05.212</t>
  </si>
  <si>
    <t>Andaime tubular fachadeiro com piso metálico e sapatas ajustáveis</t>
  </si>
  <si>
    <t>DEMOLIÇÃO SEM REAPROVEITAMENTO</t>
  </si>
  <si>
    <t>03.02.040</t>
  </si>
  <si>
    <t>Demolição manual de alvenaria de elevação ou elemento vazado, incluindo revestimento</t>
  </si>
  <si>
    <t>03.03.040</t>
  </si>
  <si>
    <t>Demolição manual de revestimento em massa de parede ou teto</t>
  </si>
  <si>
    <t>03.04.020</t>
  </si>
  <si>
    <t>Demolição manual de revestimento cerâmico, incluindo a base</t>
  </si>
  <si>
    <t>03.04.040</t>
  </si>
  <si>
    <t>Demolição manual de rodapé, soleira ou peitoril, em material cerâmico e/ou ladrilho hidráulico, incluindo a base</t>
  </si>
  <si>
    <t>03.05.020</t>
  </si>
  <si>
    <t>Demolição manual de revestimento sintético, incluindo a base</t>
  </si>
  <si>
    <t>03.10.140</t>
  </si>
  <si>
    <t>Remoção de pintura em massa com lixamento</t>
  </si>
  <si>
    <t>04.02.020</t>
  </si>
  <si>
    <t>Retirada de peças lineares em madeira com seção até 60 cm²</t>
  </si>
  <si>
    <t>04.03.020</t>
  </si>
  <si>
    <t>Retirada de telhamento em barro</t>
  </si>
  <si>
    <t>04.03.040</t>
  </si>
  <si>
    <t>Retirada de telhamento perfil e material qualquer, exceto barro</t>
  </si>
  <si>
    <t>04.03.060</t>
  </si>
  <si>
    <t>Retirada de cumeeira ou espigão em barro</t>
  </si>
  <si>
    <t>04.07.020</t>
  </si>
  <si>
    <t>Retirada de forro qualquer em placas ou tiras fixadas</t>
  </si>
  <si>
    <t>04.08.020</t>
  </si>
  <si>
    <t>Retirada de folha de esquadria em madeira</t>
  </si>
  <si>
    <t>04.08.060</t>
  </si>
  <si>
    <t>Retirada de batente com guarnição e peças lineares em madeira, chumbados</t>
  </si>
  <si>
    <t>04.11.020</t>
  </si>
  <si>
    <t>Retirada de aparelho sanitário incluindo acessórios</t>
  </si>
  <si>
    <t>04.11.030</t>
  </si>
  <si>
    <t>Retirada de bancada incluindo pertences</t>
  </si>
  <si>
    <t>04.17.020</t>
  </si>
  <si>
    <t>Remoção de aparelho de iluminação ou projetor fixo em teto, piso ou parede</t>
  </si>
  <si>
    <t>04.18.380</t>
  </si>
  <si>
    <t>Remoção de condutor embutido diâmetro externo acima de 6,5 mm</t>
  </si>
  <si>
    <t>04.18.390</t>
  </si>
  <si>
    <t>Remoção de condutor embutido diâmetro externo até 6,5 mm</t>
  </si>
  <si>
    <t>04.18.400</t>
  </si>
  <si>
    <t>Remoção de condutor especial</t>
  </si>
  <si>
    <t>04.21.160</t>
  </si>
  <si>
    <t>Remoção de quadro de distribuição, chamada ou caixa de passagem</t>
  </si>
  <si>
    <t>04.21.200</t>
  </si>
  <si>
    <t>Remoção de reator para lâmpada</t>
  </si>
  <si>
    <t>04.22.120</t>
  </si>
  <si>
    <t>Remoção de tubulação elétrica embutida com diâmetro externo acima de 50 mm</t>
  </si>
  <si>
    <t>04.22.130</t>
  </si>
  <si>
    <t>Remoção de tubulação elétrica embutida com diâmetro externo até 50 mm</t>
  </si>
  <si>
    <t>04.22.200</t>
  </si>
  <si>
    <t>Remoção de vergalhão</t>
  </si>
  <si>
    <t>04.30.020</t>
  </si>
  <si>
    <t>Remoção de calha ou rufo</t>
  </si>
  <si>
    <t>04.30.060</t>
  </si>
  <si>
    <t>Remoção de tubulação hidráulica em geral, incluindo conexões, caixas e ralos</t>
  </si>
  <si>
    <t>04.30.080</t>
  </si>
  <si>
    <t>Remoção de hidrante de parede completo</t>
  </si>
  <si>
    <t>05.04.060</t>
  </si>
  <si>
    <t>Transporte manual horizontal e/ou vertical de entulho até o local de despejo - ensacado</t>
  </si>
  <si>
    <t>05.07.040</t>
  </si>
  <si>
    <t>Remoção de entulho separado de obra com caçamba metálica - terra, alvenaria, concreto, argamassa, madeira, papel, plástico ou metal</t>
  </si>
  <si>
    <t>05.08.120</t>
  </si>
  <si>
    <t>Transporte de entulho, para distâncias superiores ao 15° km até o 20° km</t>
  </si>
  <si>
    <t>05.09.006</t>
  </si>
  <si>
    <t>05.09.007</t>
  </si>
  <si>
    <t>Taxa de destinação de resíduo sólido em aterro, tipo solo/terra</t>
  </si>
  <si>
    <t>06.02.020</t>
  </si>
  <si>
    <t>06.11.060</t>
  </si>
  <si>
    <t>Reaterro manual com adição de 2% de cimento</t>
  </si>
  <si>
    <t>06.14.020</t>
  </si>
  <si>
    <t>Carga manual de solo</t>
  </si>
  <si>
    <t>07.10.020</t>
  </si>
  <si>
    <t>Espalhamento de solo em bota-fora com compactação sem controle</t>
  </si>
  <si>
    <t>07.11.040</t>
  </si>
  <si>
    <t>Reaterro compactado mecanizado de vala ou cava com rolo, mínimo de 95% PN</t>
  </si>
  <si>
    <t>ESCORAMENTO, CONTENÇÃO E DRENAGEM</t>
  </si>
  <si>
    <t>08.01.020</t>
  </si>
  <si>
    <t>Escoramento de solo contínuo</t>
  </si>
  <si>
    <t>08.02.050</t>
  </si>
  <si>
    <t>Cimbramento tubular metálico</t>
  </si>
  <si>
    <t>08.02.060</t>
  </si>
  <si>
    <t>Montagem e desmontagem de cimbramento tubular metálico</t>
  </si>
  <si>
    <t>08.05.100</t>
  </si>
  <si>
    <t>Dreno com pedra britada</t>
  </si>
  <si>
    <t>08.05.110</t>
  </si>
  <si>
    <t>Dreno com areia grossa</t>
  </si>
  <si>
    <t>09.01.020</t>
  </si>
  <si>
    <t>Forma em madeira comum para fundação</t>
  </si>
  <si>
    <t>09.01.160</t>
  </si>
  <si>
    <t>Desmontagem de forma em madeira para estrutura de vigas, com tábuas</t>
  </si>
  <si>
    <t>09.02.020</t>
  </si>
  <si>
    <t>Forma plana em compensado para estrutura convencional</t>
  </si>
  <si>
    <t>09.07.060</t>
  </si>
  <si>
    <t>Forma em polipropileno (cubeta) e acessórios para laje nervurada com dimensões variáveis - locação</t>
  </si>
  <si>
    <t>10.01.040</t>
  </si>
  <si>
    <t>Armadura em barra de aço CA-50 (A ou B) fyk = 500 MPa</t>
  </si>
  <si>
    <t>10.01.060</t>
  </si>
  <si>
    <t>Armadura em barra de aço CA-60 (A ou B) fyk = 600 MPa</t>
  </si>
  <si>
    <t>10.02.020</t>
  </si>
  <si>
    <t>Armadura em tela soldada de aço</t>
  </si>
  <si>
    <t>11.01.170</t>
  </si>
  <si>
    <t>11.01.290</t>
  </si>
  <si>
    <t>11.05.030</t>
  </si>
  <si>
    <t>Argamassa graute expansiva autonivelante de alta resistência</t>
  </si>
  <si>
    <t>11.16</t>
  </si>
  <si>
    <t>11.16.060</t>
  </si>
  <si>
    <t>Lançamento e adensamento de concreto ou massa em estrutura</t>
  </si>
  <si>
    <t>11.16.080</t>
  </si>
  <si>
    <t>Lançamento e adensamento de concreto ou massa por bombeamento</t>
  </si>
  <si>
    <t>11.16.220</t>
  </si>
  <si>
    <t>Nivelamento de piso em concreto com acabadora de superfície</t>
  </si>
  <si>
    <t>11.18</t>
  </si>
  <si>
    <t>11.18.040</t>
  </si>
  <si>
    <t>Lastro de pedra britada</t>
  </si>
  <si>
    <t>11.18.060</t>
  </si>
  <si>
    <t>11.18.190</t>
  </si>
  <si>
    <t>Enchimento de nichos com poliestireno expandido do tipo P-1</t>
  </si>
  <si>
    <t>11.20</t>
  </si>
  <si>
    <t>11.20.050</t>
  </si>
  <si>
    <t>Corte de junta de dilatação, com serra de disco diamantado para pisos</t>
  </si>
  <si>
    <t>12.07.010</t>
  </si>
  <si>
    <t>Taxa de mobilização e desmobilização de equipamentos para execução de estaca tipo Raiz em solo</t>
  </si>
  <si>
    <t>12.07.090</t>
  </si>
  <si>
    <t>Estaca tipo Raiz, diâmetro de 20 cm para 50 t, em solo</t>
  </si>
  <si>
    <t>12.07.100</t>
  </si>
  <si>
    <t>Estaca tipo Raiz, diâmetro de 25 cm para 80 t, em solo</t>
  </si>
  <si>
    <t>12.07.110</t>
  </si>
  <si>
    <t>Estaca tipo Raiz, diâmetro de 31 cm para 100 t, em solo</t>
  </si>
  <si>
    <t>12.14.010</t>
  </si>
  <si>
    <t>Taxa de mobilização e desmobilização de equipamentos para execução de estacas escavadas com injeção ou microestaca</t>
  </si>
  <si>
    <t>12.14.060</t>
  </si>
  <si>
    <t>Estaca escavada com injeção ou microestaca, diâmetro de 25 cm</t>
  </si>
  <si>
    <t>14.10</t>
  </si>
  <si>
    <t>14.10.121</t>
  </si>
  <si>
    <t>Alvenaria de bloco de concreto de vedação de 19 x 19 x 39 cm - classe C</t>
  </si>
  <si>
    <t>14.11</t>
  </si>
  <si>
    <t>14.20.010</t>
  </si>
  <si>
    <t>Vergas, contravergas e pilaretes de concreto armado</t>
  </si>
  <si>
    <t>14.30.070</t>
  </si>
  <si>
    <t>Divisória sanitária em painel laminado melamínico estrutural com perfis em alumínio, inclusive ferragem completa para vão de porta</t>
  </si>
  <si>
    <t>14.30.160</t>
  </si>
  <si>
    <t>Divisória em placas de gesso acartonado, resistência ao fogo 60 minutos, espessura 120/90mm - 1RF / 1RF LM</t>
  </si>
  <si>
    <t>14.30.260</t>
  </si>
  <si>
    <t>Divisória em placas de gesso acartonado, resistência ao fogo 30 minutos, espessura 73/48mm - 1ST / 1ST</t>
  </si>
  <si>
    <t>14.30.410</t>
  </si>
  <si>
    <t>Divisória em placas de gesso acartonado, resistência ao fogo 30 minutos, espessura 100/70mm - 1RU / 1RU</t>
  </si>
  <si>
    <t>14.31.030</t>
  </si>
  <si>
    <t>Fechamento em placa cimentícia com espessura de 12 mm</t>
  </si>
  <si>
    <t>ESTRUTURA EM MADEIRA, FERRO, ALUMÍNIO E CONCRETO</t>
  </si>
  <si>
    <t>15.01.030</t>
  </si>
  <si>
    <t>Estrutura de madeira tesourada para telha de barro - vãos de 10,01 a 13,00 m</t>
  </si>
  <si>
    <t>15.03.030</t>
  </si>
  <si>
    <t>Fornecimento e montagem de estrutura em aço ASTM-A36, sem pintura</t>
  </si>
  <si>
    <t>15.20</t>
  </si>
  <si>
    <t>16.02.020</t>
  </si>
  <si>
    <t>Telha de barro tipo francesa</t>
  </si>
  <si>
    <t>16.02.230</t>
  </si>
  <si>
    <t>Cumeeira de barro emboçado tipos: plan, romana, italiana, francesa e paulistinha</t>
  </si>
  <si>
    <t>16.02.270</t>
  </si>
  <si>
    <t>Espigão de barro emboçado</t>
  </si>
  <si>
    <t>16.10</t>
  </si>
  <si>
    <t>16.12</t>
  </si>
  <si>
    <t>16.12.040</t>
  </si>
  <si>
    <t>Telhamento em chapa de aço pré-pintada com epóxi e poliéster, perfil ondulado calandrado, com espessura de 0,80 mm</t>
  </si>
  <si>
    <t>16.13</t>
  </si>
  <si>
    <t>16.13.130</t>
  </si>
  <si>
    <t>Telhamento em chapa de aço com pintura poliéster, tipo sanduíche, espessura de 0,50 mm, com poliestireno expandido</t>
  </si>
  <si>
    <t>16.16</t>
  </si>
  <si>
    <t>16.20</t>
  </si>
  <si>
    <t>16.30</t>
  </si>
  <si>
    <t>16.32</t>
  </si>
  <si>
    <t>16.32.120</t>
  </si>
  <si>
    <t>Cobertura plana em chapa de policarbonato alveolar de 10 mm</t>
  </si>
  <si>
    <t>16.33</t>
  </si>
  <si>
    <t>16.33.052</t>
  </si>
  <si>
    <t>Calha, rufo, afins em chapa galvanizada nº 24 - corte 0,50 m</t>
  </si>
  <si>
    <t>16.33.062</t>
  </si>
  <si>
    <t>Calha, rufo, afins em chapa galvanizada nº 24 - corte 1,00 m</t>
  </si>
  <si>
    <t>16.40</t>
  </si>
  <si>
    <t>17.01.020</t>
  </si>
  <si>
    <t>Argamassa de regularização e/ou proteção</t>
  </si>
  <si>
    <t>17.01.060</t>
  </si>
  <si>
    <t>17.02.020</t>
  </si>
  <si>
    <t>Chapisco</t>
  </si>
  <si>
    <t>17.02.040</t>
  </si>
  <si>
    <t>17.02.140</t>
  </si>
  <si>
    <t>Emboço desempenado com espuma de poliéster</t>
  </si>
  <si>
    <t>17.02.220</t>
  </si>
  <si>
    <t>Reboco</t>
  </si>
  <si>
    <t>17.03.040</t>
  </si>
  <si>
    <t>Cimentado desempenado e alisado (queimado)</t>
  </si>
  <si>
    <t>17.10</t>
  </si>
  <si>
    <t>17.10.410</t>
  </si>
  <si>
    <t>Rodapé em placas pré-moldadas de granilite, acabamento encerado, até 10 cm</t>
  </si>
  <si>
    <t>17.10.430</t>
  </si>
  <si>
    <t>Piso em placas de granilite, acabamento encerado</t>
  </si>
  <si>
    <t>17.12</t>
  </si>
  <si>
    <t>17.20</t>
  </si>
  <si>
    <t>17.20.050</t>
  </si>
  <si>
    <t>Friso para junta de dilatação em revestimento de granito lavado tipo Fulget</t>
  </si>
  <si>
    <t>17.20.060</t>
  </si>
  <si>
    <t>Revestimento em granito lavado tipo Fulget uso externo</t>
  </si>
  <si>
    <t>17.40</t>
  </si>
  <si>
    <t>18.08.110</t>
  </si>
  <si>
    <t>Revestimento em porcelanato técnico antiderrapante para área externa, grupo de absorção BIa, assentado com argamassa colante industrializada, rejuntado</t>
  </si>
  <si>
    <t>18.08.162</t>
  </si>
  <si>
    <t>Rodapé em porcelanato técnico natural, para área interna e ambiente com acesso ao exterior, grupo de absorção BIa, assentado com argamassa colante industrializada, rejuntado</t>
  </si>
  <si>
    <t>18.11</t>
  </si>
  <si>
    <t>18.11.052</t>
  </si>
  <si>
    <t>18.12</t>
  </si>
  <si>
    <t>18.12.120</t>
  </si>
  <si>
    <t>18.13</t>
  </si>
  <si>
    <t>19.20</t>
  </si>
  <si>
    <t>20.10</t>
  </si>
  <si>
    <t>21.02.060</t>
  </si>
  <si>
    <t>Revestimento vinílico, espessura de 3,2 mm, para tráfego intenso, com impermeabilizante acrílico</t>
  </si>
  <si>
    <t>21.02.291</t>
  </si>
  <si>
    <t>Revestimento vinílico heterogêneo flexível em réguas, espessura de 3 mm, com impermeabilizante acrílico</t>
  </si>
  <si>
    <t>21.02.310</t>
  </si>
  <si>
    <t>Revestimento vinílico autoportante acústico, espessura de 4,5 mm, com impermeabilizante acrílico</t>
  </si>
  <si>
    <t>21.03.010</t>
  </si>
  <si>
    <t>Revestimento em aço inoxidável AISI 304, liga 18,8, chapa 20, espessura de 1 mm, acabamento escovado com grana especial</t>
  </si>
  <si>
    <t>21.03.090</t>
  </si>
  <si>
    <t>Piso elevado tipo telescópico em chapa de aço, sem revestimento</t>
  </si>
  <si>
    <t>21.10</t>
  </si>
  <si>
    <t>21.10.071</t>
  </si>
  <si>
    <t>Rodapé flexível para piso vinílico em PVC, espessura de 2 mm e altura de 7,5 cm, curvo/plano, com impermeabilizante acrílico</t>
  </si>
  <si>
    <t>21.11</t>
  </si>
  <si>
    <t>21.20</t>
  </si>
  <si>
    <t>22.02.030</t>
  </si>
  <si>
    <t>22.03.122</t>
  </si>
  <si>
    <t>22.20</t>
  </si>
  <si>
    <t>23.04.590</t>
  </si>
  <si>
    <t>Porta em laminado fenólico melamínico com acabamento liso, batente metálico - 70 x 210 cm</t>
  </si>
  <si>
    <t>23.04.600</t>
  </si>
  <si>
    <t>Porta em laminado fenólico melamínico com acabamento liso, batente metálico - 80 x 210 cm</t>
  </si>
  <si>
    <t>23.04.610</t>
  </si>
  <si>
    <t>Porta em laminado fenólico melamínico com acabamento liso, batente metálico - 90 x 210 cm</t>
  </si>
  <si>
    <t>23.04.620</t>
  </si>
  <si>
    <t>Porta em laminado fenólico melamínico com acabamento liso, batente metálico - 120 x 210 cm</t>
  </si>
  <si>
    <t>23.08.040</t>
  </si>
  <si>
    <t>Armário/gabinete embutido em MDF sob medida, revestido em laminado melamínico, com portas e prateleiras</t>
  </si>
  <si>
    <t>23.08.060</t>
  </si>
  <si>
    <t>Tampo sob medida em compensado, revestido na face superior em laminado fenólico melamínico</t>
  </si>
  <si>
    <t>23.08.220</t>
  </si>
  <si>
    <t>Armário sob medida em compensado de madeira totalmente revestido em laminado melamínico texturizado, completo</t>
  </si>
  <si>
    <t>23.11</t>
  </si>
  <si>
    <t>23.12</t>
  </si>
  <si>
    <t>23.20</t>
  </si>
  <si>
    <t>23.20.110</t>
  </si>
  <si>
    <t>Visor fixo e requadro de madeira para porta, para receber vidro</t>
  </si>
  <si>
    <t>24.02.054</t>
  </si>
  <si>
    <t>Porta corta-fogo classe P.90, com barra antipânico numa face e maçaneta na outra, completa</t>
  </si>
  <si>
    <t>24.02.460</t>
  </si>
  <si>
    <t>Porta de abrir em tela ondulada de aço galvanizado, completa</t>
  </si>
  <si>
    <t>24.02.590</t>
  </si>
  <si>
    <t>Porta de enrolar manual, cega ou vazada</t>
  </si>
  <si>
    <t>24.03.040</t>
  </si>
  <si>
    <t>Guarda-corpo tubular com tela em aço galvanizado, diâmetro de 1 1/2´</t>
  </si>
  <si>
    <t>24.03.080</t>
  </si>
  <si>
    <t>24.03.100</t>
  </si>
  <si>
    <t>Alçapão/tampa em chapa de ferro com porta cadeado</t>
  </si>
  <si>
    <t>24.03.210</t>
  </si>
  <si>
    <t>Tela de proteção em malha ondulada de 1´, fio 10 (BWG), com requadro</t>
  </si>
  <si>
    <t>24.03.340</t>
  </si>
  <si>
    <t>Tampa em chapa de segurança tipo xadrez, aço galvanizado a fogo antiderrapante de 1/4´</t>
  </si>
  <si>
    <t>24.08.020</t>
  </si>
  <si>
    <t>Corrimão duplo em tubo de aço inoxidável escovado, com diâmetro de 1 1/2´ e montantes com diâmetro de 2´</t>
  </si>
  <si>
    <t>24.20.200</t>
  </si>
  <si>
    <t>Chapa de ferro nº 14, inclusive soldagem</t>
  </si>
  <si>
    <t>25.01.060</t>
  </si>
  <si>
    <t>25.01.100</t>
  </si>
  <si>
    <t>Caixilho em alumínio tipo veneziana, sob medida</t>
  </si>
  <si>
    <t>25.02.040</t>
  </si>
  <si>
    <t>Porta de entrada de correr em alumínio, sob medida</t>
  </si>
  <si>
    <t>25.20</t>
  </si>
  <si>
    <t>26.01.169</t>
  </si>
  <si>
    <t>Vidro liso laminado incolor de 8 mm</t>
  </si>
  <si>
    <t>26.04.030</t>
  </si>
  <si>
    <t>Espelho comum de 3 mm com moldura em alumínio</t>
  </si>
  <si>
    <t>27.02.041</t>
  </si>
  <si>
    <t>Chapa em policarbonato compacta, cristal, espessura de 10 mm</t>
  </si>
  <si>
    <t>27.04.040</t>
  </si>
  <si>
    <t>Corrimão, bate-maca ou protetor de parede em PVC, com amortecimento à impacto, altura de 131 mm</t>
  </si>
  <si>
    <t>27.04.052</t>
  </si>
  <si>
    <t>Cantoneira adesiva em vinil de alto impacto</t>
  </si>
  <si>
    <t>27.04.060</t>
  </si>
  <si>
    <t>Bate-maca ou protetor de parede curvo em PVC, com amortecimento à impacto, altura de 200 mm</t>
  </si>
  <si>
    <t>28.01.040</t>
  </si>
  <si>
    <t>Ferragem completa com maçaneta tipo alavanca, para porta interna com 1 folha</t>
  </si>
  <si>
    <t>28.01.050</t>
  </si>
  <si>
    <t>Ferragem completa com maçaneta tipo alavanca, para porta interna com 2 folhas</t>
  </si>
  <si>
    <t>28.01.070</t>
  </si>
  <si>
    <t>Ferragem completa para porta de box de WC tipo livre/ocupado</t>
  </si>
  <si>
    <t>28.01.160</t>
  </si>
  <si>
    <t>Mola aérea para porta, com esforço acima de 50 kg até 60 kg</t>
  </si>
  <si>
    <t>28.05.070</t>
  </si>
  <si>
    <t>Cadeado de latão com cilindro de alta segurança, com 16 pinos e tetra-chave - 70mm</t>
  </si>
  <si>
    <t>28.20.412</t>
  </si>
  <si>
    <t>Dobradiça em aço inoxidável de 3" x 2 1/2", para porta de até 25 kg</t>
  </si>
  <si>
    <t>28.20.650</t>
  </si>
  <si>
    <t>Puxador duplo em aço inoxidável, para porta de madeira, alumínio ou vidro, de 350 mm</t>
  </si>
  <si>
    <t>29.01.040</t>
  </si>
  <si>
    <t>Cantoneira em alumínio perfil ´Y´</t>
  </si>
  <si>
    <t>30.01.010</t>
  </si>
  <si>
    <t>Barra de apoio reta, para pessoas com mobilidade reduzida, em tubo de aço inoxidável de 1 1/2´</t>
  </si>
  <si>
    <t>30.04.030</t>
  </si>
  <si>
    <t>30.04.060</t>
  </si>
  <si>
    <t>Revestimento em chapa de aço inoxidável para proteção de portas, altura de 40 cm</t>
  </si>
  <si>
    <t>30.04.070</t>
  </si>
  <si>
    <t>30.06.110</t>
  </si>
  <si>
    <t>Sinalização com pictograma para vaga de estacionamento, com faixas demarcatórias</t>
  </si>
  <si>
    <t>30.08.030</t>
  </si>
  <si>
    <t>Assento articulado para banho, em alumínio com pintura epóxi de 700 x 450 mm</t>
  </si>
  <si>
    <t>30.08.060</t>
  </si>
  <si>
    <t>IMPERMEABILIZAÇÃO, PROTEÇÃO E JUNTA</t>
  </si>
  <si>
    <t>32.06.030</t>
  </si>
  <si>
    <t>Lã de vidro e/ou lã de rocha com espessura de 2´</t>
  </si>
  <si>
    <t>32.06.231</t>
  </si>
  <si>
    <t>32.07.090</t>
  </si>
  <si>
    <t>Junta de dilatação ou vedação com mastique de silicone, 1,0 x 0,5 cm - inclusive guia de apoio em polietileno</t>
  </si>
  <si>
    <t>32.10.080</t>
  </si>
  <si>
    <t>Proteção anticorrosiva, a base de resina epóxi com alcatrão, para ramais sob a terra, com DN acima de 3´ até 4´</t>
  </si>
  <si>
    <t>32.10.100</t>
  </si>
  <si>
    <t>Proteção anticorrosiva, com fita adesiva, para ramais sob a terra, com DN acima de 1´ até 2´</t>
  </si>
  <si>
    <t>32.10.110</t>
  </si>
  <si>
    <t>Proteção anticorrosiva, com fita adesiva, para ramais sob a terra, com DN acima de 2´ até 3´</t>
  </si>
  <si>
    <t>32.11.150</t>
  </si>
  <si>
    <t>Proteção para isolamento térmico em alumínio</t>
  </si>
  <si>
    <t>32.11.210</t>
  </si>
  <si>
    <t>Isolamento térmico em polietileno expandido, espessura de 5 mm, para tubulação de 3/4´ (22 mm)</t>
  </si>
  <si>
    <t>32.11.220</t>
  </si>
  <si>
    <t>Isolamento térmico em polietileno expandido, espessura de 5 mm, para tubulação de 1´ (28 mm)</t>
  </si>
  <si>
    <t>32.11.230</t>
  </si>
  <si>
    <t>Isolamento térmico em polietileno expandido, espessura de 10 mm, para tubulação de 1 1/4´ (35 mm)</t>
  </si>
  <si>
    <t>32.11.240</t>
  </si>
  <si>
    <t>Isolamento térmico em polietileno expandido, espessura de 10 mm, para tubulação de 1 1/2´ (42 mm)</t>
  </si>
  <si>
    <t>32.11.250</t>
  </si>
  <si>
    <t>Isolamento térmico em polietileno expandido, espessura de 10 mm, para tubulação de 2´ (54 mm)</t>
  </si>
  <si>
    <t>32.15.040</t>
  </si>
  <si>
    <t>Impermeabilização em manta asfáltica com armadura, tipo III-B, espessura de 4 mm</t>
  </si>
  <si>
    <t>32.15.080</t>
  </si>
  <si>
    <t>Impermeabilização em manta asfáltica tipo III-B, espessura de 3 mm, face exposta em geotêxtil, com membrana acrílica</t>
  </si>
  <si>
    <t>32.16.010</t>
  </si>
  <si>
    <t>Impermeabilização em pintura de asfalto oxidado com solventes orgânicos, sobre massa</t>
  </si>
  <si>
    <t>32.16.050</t>
  </si>
  <si>
    <t>Impermeabilização em membrana à base de polímeros acrílicos, na cor branca</t>
  </si>
  <si>
    <t>32.17.040</t>
  </si>
  <si>
    <t>Impermeabilização em argamassa polimérica com reforço em tela poliéster para pressão hidrostática positiva</t>
  </si>
  <si>
    <t>32.20.020</t>
  </si>
  <si>
    <t>Aplicação de papel Kraft</t>
  </si>
  <si>
    <t>32.20.060</t>
  </si>
  <si>
    <t>Tela galvanizada fio 24 BWG, malha hexagonal de 1/2´, para armadura de argamassa</t>
  </si>
  <si>
    <t>33.01.350</t>
  </si>
  <si>
    <t>Preparo de base para superfície metálica com fundo antioxidante</t>
  </si>
  <si>
    <t>33.02.060</t>
  </si>
  <si>
    <t>Massa corrida a base de PVA</t>
  </si>
  <si>
    <t>33.02.080</t>
  </si>
  <si>
    <t>Massa corrida à base de resina acrílica</t>
  </si>
  <si>
    <t>33.03.750</t>
  </si>
  <si>
    <t>Verniz acrílico</t>
  </si>
  <si>
    <t>33.03.770</t>
  </si>
  <si>
    <t>33.07.130</t>
  </si>
  <si>
    <t>Pintura epóxi bicomponente em estruturas metálicas</t>
  </si>
  <si>
    <t>33.07.140</t>
  </si>
  <si>
    <t>Pintura com esmalte alquídico em estrutura metálica</t>
  </si>
  <si>
    <t>33.10.010</t>
  </si>
  <si>
    <t>Tinta látex antimofo em massa, inclusive preparo</t>
  </si>
  <si>
    <t>33.10.020</t>
  </si>
  <si>
    <t>Tinta látex em massa, inclusive preparo</t>
  </si>
  <si>
    <t>33.10.030</t>
  </si>
  <si>
    <t>Tinta acrílica antimofo em massa, inclusive preparo</t>
  </si>
  <si>
    <t>33.10.060</t>
  </si>
  <si>
    <t>Epóxi em massa, inclusive preparo</t>
  </si>
  <si>
    <t>33.10.120</t>
  </si>
  <si>
    <t>Proteção passiva contra incêndio com tinta intumescente, tempo requerido de resistência ao fogo TRRF = 60 minutos - aplicação em painéis de gesso acartonado</t>
  </si>
  <si>
    <t>33.10.130</t>
  </si>
  <si>
    <t>33.11.050</t>
  </si>
  <si>
    <t>Esmalte à base água em superfície metálica, inclusive preparo</t>
  </si>
  <si>
    <t>36.03.130</t>
  </si>
  <si>
    <t>Caixa de proteção dos bornes do medidor, (300 x 250 x 90) mm, padrão Concessionárias</t>
  </si>
  <si>
    <t>36.09.070</t>
  </si>
  <si>
    <t>Transformador de potência trifásico de 1000 kVA, classe 15 kV, a seco com cabine</t>
  </si>
  <si>
    <t>37.02.100</t>
  </si>
  <si>
    <t>Quadro Telebrás de sobrepor de 600 x 600 x 120 mm</t>
  </si>
  <si>
    <t>37.02.140</t>
  </si>
  <si>
    <t>Quadro Telebrás de sobrepor de 800 x 800 x 120 mm</t>
  </si>
  <si>
    <t>37.10.010</t>
  </si>
  <si>
    <t>Barramento de cobre nu</t>
  </si>
  <si>
    <t>37.11.060</t>
  </si>
  <si>
    <t>Base de fusível NH até 125 A, com fusível</t>
  </si>
  <si>
    <t>37.12.020</t>
  </si>
  <si>
    <t>Fusível tipo NH 00 de 6 A até 160 A</t>
  </si>
  <si>
    <t>37.13.550</t>
  </si>
  <si>
    <t>Disjuntor em caixa aberta tripolar extraível, 500V de 3200A, com acessórios</t>
  </si>
  <si>
    <t>37.13.570</t>
  </si>
  <si>
    <t>Disjuntor em caixa aberta tripolar extraível, 500V de 4000A, com acessórios</t>
  </si>
  <si>
    <t>37.13.650</t>
  </si>
  <si>
    <t>Disjuntor termomagnético, tripolar 220/380 V, corrente de 10 A até 50 A</t>
  </si>
  <si>
    <t>37.13.660</t>
  </si>
  <si>
    <t>Disjuntor termomagnético, tripolar 220/380 V, corrente de 60 A até 100 A</t>
  </si>
  <si>
    <t>37.13.690</t>
  </si>
  <si>
    <t>Disjuntor série universal, em caixa moldada, térmico e magnético fixos, bipolar 480 V, corrente de 60 A até 100 A</t>
  </si>
  <si>
    <t>37.13.700</t>
  </si>
  <si>
    <t>Disjuntor série universal, em caixa moldada, térmico e magnético fixos, bipolar 480/600 V, corrente de 125 A</t>
  </si>
  <si>
    <t>37.13.720</t>
  </si>
  <si>
    <t>Disjuntor série universal, em caixa moldada, térmico fixo e magnético ajustável, tripolar 600 V, corrente de 300 A até 400 A</t>
  </si>
  <si>
    <t>37.13.740</t>
  </si>
  <si>
    <t>Disjuntor série universal, em caixa moldada, térmico fixo e magnético ajustável, tripolar 600 V, corrente de 700 A até 800 A</t>
  </si>
  <si>
    <t>37.13.760</t>
  </si>
  <si>
    <t>Disjuntor em caixa moldada, térmico e magnético ajustáveis, tripolar 630/690 V, faixa de ajuste de 440 até 630 A</t>
  </si>
  <si>
    <t>37.13.770</t>
  </si>
  <si>
    <t>Disjuntor em caixa moldada, térmico e magnético ajustáveis, tripolar 1250/690 V, faixa de ajuste de 800 até 1250 A</t>
  </si>
  <si>
    <t>37.13.780</t>
  </si>
  <si>
    <t>Disjuntor em caixa moldada, térmico e magnético ajustáveis, tripolar 1600/690 V, faixa de ajuste de 1000 até 1600 A</t>
  </si>
  <si>
    <t>37.13.800</t>
  </si>
  <si>
    <t>Mini-disjuntor termomagnético, unipolar 127/220 V, corrente de 10 A até 32 A</t>
  </si>
  <si>
    <t>37.13.810</t>
  </si>
  <si>
    <t>Mini-disjuntor termomagnético, unipolar 127/220 V, corrente de 40 A até 50 A</t>
  </si>
  <si>
    <t>37.13.840</t>
  </si>
  <si>
    <t>Mini-disjuntor termomagnético, bipolar 220/380 V, corrente de 10 A até 32 A</t>
  </si>
  <si>
    <t>37.13.850</t>
  </si>
  <si>
    <t>Mini-disjuntor termomagnético, bipolar 220/380 V, corrente de 40 A até 50 A</t>
  </si>
  <si>
    <t>37.13.860</t>
  </si>
  <si>
    <t>Mini-disjuntor termomagnético, bipolar 220/380 V, corrente de 63 A</t>
  </si>
  <si>
    <t>37.13.870</t>
  </si>
  <si>
    <t>Mini-disjuntor termomagnético, bipolar 400 V, corrente de 80 A até 100 A</t>
  </si>
  <si>
    <t>37.13.880</t>
  </si>
  <si>
    <t>Mini-disjuntor termomagnético, tripolar 220/380 V, corrente de 10 A até 32 A</t>
  </si>
  <si>
    <t>37.13.890</t>
  </si>
  <si>
    <t>Mini-disjuntor termomagnético, tripolar 220/380 V, corrente de 40 A até 50 A</t>
  </si>
  <si>
    <t>37.13.900</t>
  </si>
  <si>
    <t>Mini-disjuntor termomagnético, tripolar 220/380 V, corrente de 63 A</t>
  </si>
  <si>
    <t>37.13.910</t>
  </si>
  <si>
    <t>Mini-disjuntor termomagnético, tripolar 400 V, corrente de 80 A até 125 A</t>
  </si>
  <si>
    <t>37.13.920</t>
  </si>
  <si>
    <t>Disjuntor em caixa moldada, térmico ajustável e magnético fixo, tripolar 2000/1200 V, faixa de ajuste de 1600 até 2000 A</t>
  </si>
  <si>
    <t>37.13.930</t>
  </si>
  <si>
    <t>Disjuntor em caixa moldada, térmico ajustável e magnético fixo, tripolar 2500/1200 V, faixa de ajuste de 2000 até 2500 A</t>
  </si>
  <si>
    <t>37.14.300</t>
  </si>
  <si>
    <t>Chave seccionadora sob carga, tripolar, acionamento rotativo, com prolongador, sem porta-fusível, de 160 A</t>
  </si>
  <si>
    <t>37.14.330</t>
  </si>
  <si>
    <t>Chave seccionadora sob carga, tripolar, acionamento rotativo, com prolongador, sem porta-fusível, de 630 A</t>
  </si>
  <si>
    <t>37.14.340</t>
  </si>
  <si>
    <t>Chave seccionadora sob carga, tripolar, acionamento rotativo, com prolongador, sem porta-fusível, de 1000 A</t>
  </si>
  <si>
    <t>37.14.350</t>
  </si>
  <si>
    <t>Chave seccionadora sob carga, tripolar, acionamento rotativo, com prolongador, sem porta-fusível, de 1250 A</t>
  </si>
  <si>
    <t>37.17.060</t>
  </si>
  <si>
    <t>Dispositivo diferencial residual de 25 A x 30 mA - 2 polos</t>
  </si>
  <si>
    <t>37.17.070</t>
  </si>
  <si>
    <t>Dispositivo diferencial residual de 40 A x 30 mA - 2 polos</t>
  </si>
  <si>
    <t>37.17.090</t>
  </si>
  <si>
    <t>Dispositivo diferencial residual de 63 A x 30 mA - 4 polos</t>
  </si>
  <si>
    <t>37.17.100</t>
  </si>
  <si>
    <t>Dispositivo diferencial residual de 80 A x 30 mA - 4 polos</t>
  </si>
  <si>
    <t>37.17.110</t>
  </si>
  <si>
    <t>Dispositivo diferencial residual de 100 A x 30 mA - 4 polos</t>
  </si>
  <si>
    <t>37.18.010</t>
  </si>
  <si>
    <t>Transformador de potencial monofásico até 1000 VA classe 15 kV, a seco, com fusíveis</t>
  </si>
  <si>
    <t>37.18.020</t>
  </si>
  <si>
    <t>Transformador de potencial monofásico até 2000 VA classe 15 kV, a seco, com fusíveis</t>
  </si>
  <si>
    <t>37.18.030</t>
  </si>
  <si>
    <t>Transformador de potencial monofásico até 500 VA classe 15 kV, a seco, sem fusíveis</t>
  </si>
  <si>
    <t>37.19.010</t>
  </si>
  <si>
    <t>Transformador de corrente 800-5 A, janela</t>
  </si>
  <si>
    <t>37.19.020</t>
  </si>
  <si>
    <t>Transformador de corrente 200-5 A até 600-5 A, janela</t>
  </si>
  <si>
    <t>37.19.060</t>
  </si>
  <si>
    <t>Transformador de corrente 50-5 A até 150-5 A, janela</t>
  </si>
  <si>
    <t>37.20.010</t>
  </si>
  <si>
    <t>Isolador em epóxi de 1 kV para barramento</t>
  </si>
  <si>
    <t>37.20.030</t>
  </si>
  <si>
    <t>37.20.080</t>
  </si>
  <si>
    <t>Barra de neutro e/ou terra</t>
  </si>
  <si>
    <t>37.24.032</t>
  </si>
  <si>
    <t>38.01.040</t>
  </si>
  <si>
    <t>Eletroduto de PVC rígido roscável de 3/4´ - com acessórios</t>
  </si>
  <si>
    <t>38.04.040</t>
  </si>
  <si>
    <t>38.04.060</t>
  </si>
  <si>
    <t>38.05.090</t>
  </si>
  <si>
    <t>38.05.100</t>
  </si>
  <si>
    <t>38.05.120</t>
  </si>
  <si>
    <t>38.05.140</t>
  </si>
  <si>
    <t>38.05.160</t>
  </si>
  <si>
    <t>38.05.180</t>
  </si>
  <si>
    <t>38.07.134</t>
  </si>
  <si>
    <t>Saída lateral simples, diâmetro de 1´</t>
  </si>
  <si>
    <t>38.07.210</t>
  </si>
  <si>
    <t>Vergalhão com rosca, porca e arruela de diâmetro 1/4´ (tirante)</t>
  </si>
  <si>
    <t>38.07.216</t>
  </si>
  <si>
    <t>Vergalhão com rosca, porca e arruela de diâmetro 5/16´ (tirante)</t>
  </si>
  <si>
    <t>38.07.300</t>
  </si>
  <si>
    <t>Perfilado perfurado 38 x 38 mm em chapa 14 pré-zincada, com acessórios</t>
  </si>
  <si>
    <t>38.07.340</t>
  </si>
  <si>
    <t>Perfilado liso 38 x 38 mm - com acessórios</t>
  </si>
  <si>
    <t>38.12.086</t>
  </si>
  <si>
    <t>Leito para cabos, tipo pesado, em aço galvanizado de 300 x 100 mm - com acessórios</t>
  </si>
  <si>
    <t>38.12.090</t>
  </si>
  <si>
    <t>Leito para cabos, tipo pesado, em aço galvanizado de 400 x 100 mm - com acessórios</t>
  </si>
  <si>
    <t>38.12.100</t>
  </si>
  <si>
    <t>Leito para cabos, tipo pesado, em aço galvanizado de 600 x 100 mm - com acessórios</t>
  </si>
  <si>
    <t>38.13.010</t>
  </si>
  <si>
    <t>Eletroduto corrugado em polietileno de alta densidade, DN= 30 mm, com acessórios</t>
  </si>
  <si>
    <t>38.13.016</t>
  </si>
  <si>
    <t>Eletroduto corrugado em polietileno de alta densidade, DN= 40 mm, com acessórios</t>
  </si>
  <si>
    <t>38.13.020</t>
  </si>
  <si>
    <t>Eletroduto corrugado em polietileno de alta densidade, DN= 50 mm, com acessórios</t>
  </si>
  <si>
    <t>38.13.030</t>
  </si>
  <si>
    <t>Eletroduto corrugado em polietileno de alta densidade, DN= 75 mm, com acessórios</t>
  </si>
  <si>
    <t>38.13.040</t>
  </si>
  <si>
    <t>Eletroduto corrugado em polietileno de alta densidade, DN= 100 mm, com acessórios</t>
  </si>
  <si>
    <t>38.15.010</t>
  </si>
  <si>
    <t>Eletroduto metálico flexível com capa em PVC de 3/4´</t>
  </si>
  <si>
    <t>38.21.130</t>
  </si>
  <si>
    <t>Eletrocalha lisa galvanizada a fogo, 150 x 50 mm, com acessórios</t>
  </si>
  <si>
    <t>38.21.310</t>
  </si>
  <si>
    <t>Eletrocalha lisa galvanizada a fogo, 100 x 100 mm, com acessórios</t>
  </si>
  <si>
    <t>38.21.320</t>
  </si>
  <si>
    <t>Eletrocalha lisa galvanizada a fogo, 150 x 100 mm, com acessórios</t>
  </si>
  <si>
    <t>38.22.120</t>
  </si>
  <si>
    <t>38.22.130</t>
  </si>
  <si>
    <t>38.22.150</t>
  </si>
  <si>
    <t>38.22.160</t>
  </si>
  <si>
    <t>38.22.620</t>
  </si>
  <si>
    <t>38.22.630</t>
  </si>
  <si>
    <t>38.22.640</t>
  </si>
  <si>
    <t>38.22.660</t>
  </si>
  <si>
    <t>38.22.670</t>
  </si>
  <si>
    <t>38.23.030</t>
  </si>
  <si>
    <t>38.23.110</t>
  </si>
  <si>
    <t>38.23.120</t>
  </si>
  <si>
    <t>38.23.130</t>
  </si>
  <si>
    <t>38.23.150</t>
  </si>
  <si>
    <t>38.23.160</t>
  </si>
  <si>
    <t>39.02.010</t>
  </si>
  <si>
    <t>Cabo de cobre de 1,5 mm², isolamento 750 V - isolação em PVC 70°C</t>
  </si>
  <si>
    <t>39.02.020</t>
  </si>
  <si>
    <t>Cabo de cobre de 4 mm², isolamento 750 V - isolação em PVC 70°C</t>
  </si>
  <si>
    <t>39.03.170</t>
  </si>
  <si>
    <t>Cabo de cobre de 2,5 mm², isolamento 0,6/1 kV - isolação em PVC 70°C</t>
  </si>
  <si>
    <t>39.04.050</t>
  </si>
  <si>
    <t>Cabo de cobre nu, têmpera mole, classe 2, de 16 mm²</t>
  </si>
  <si>
    <t>39.04.060</t>
  </si>
  <si>
    <t>Cabo de cobre nu, têmpera mole, classe 2, de 25 mm²</t>
  </si>
  <si>
    <t>39.04.070</t>
  </si>
  <si>
    <t>Cabo de cobre nu, têmpera mole, classe 2, de 35 mm²</t>
  </si>
  <si>
    <t>39.04.080</t>
  </si>
  <si>
    <t>Cabo de cobre nu, têmpera mole, classe 2, de 50 mm²</t>
  </si>
  <si>
    <t>39.06.070</t>
  </si>
  <si>
    <t>Cabo de cobre de 35 mm², isolamento 8,7/15 kV - isolação EPR 90°C</t>
  </si>
  <si>
    <t>39.06.084</t>
  </si>
  <si>
    <t>Cabo de cobre de 120 mm², isolamento 8,7/15 kV - isolação EPR 90°C</t>
  </si>
  <si>
    <t>39.09.140</t>
  </si>
  <si>
    <t>Conector split-bolt para cabo de 50 mm², latão, com rabicho</t>
  </si>
  <si>
    <t>39.10.060</t>
  </si>
  <si>
    <t>Terminal de pressão/compressão para cabo de 6 até 10 mm²</t>
  </si>
  <si>
    <t>39.10.080</t>
  </si>
  <si>
    <t>Terminal de pressão/compressão para cabo de 16 mm²</t>
  </si>
  <si>
    <t>39.10.120</t>
  </si>
  <si>
    <t>Terminal de pressão/compressão para cabo de 25 mm²</t>
  </si>
  <si>
    <t>39.10.130</t>
  </si>
  <si>
    <t>Terminal de pressão/compressão para cabo de 35 mm²</t>
  </si>
  <si>
    <t>39.10.160</t>
  </si>
  <si>
    <t>Terminal de pressão/compressão para cabo de 50 mm²</t>
  </si>
  <si>
    <t>39.10.200</t>
  </si>
  <si>
    <t>Terminal de pressão/compressão para cabo de 70 mm²</t>
  </si>
  <si>
    <t>39.10.240</t>
  </si>
  <si>
    <t>Terminal de pressão/compressão para cabo de 95 mm²</t>
  </si>
  <si>
    <t>39.10.246</t>
  </si>
  <si>
    <t>Terminal de pressão/compressão para cabo de 120 mm²</t>
  </si>
  <si>
    <t>39.10.250</t>
  </si>
  <si>
    <t>Terminal de pressão/compressão para cabo de 150 mm²</t>
  </si>
  <si>
    <t>39.10.280</t>
  </si>
  <si>
    <t>Terminal de pressão/compressão para cabo de 185 mm²</t>
  </si>
  <si>
    <t>39.10.300</t>
  </si>
  <si>
    <t>Terminal de pressão/compressão para cabo de 240 mm²</t>
  </si>
  <si>
    <t>39.11.430</t>
  </si>
  <si>
    <t>Cabo telefônico secundário de distribuição CTP-APL, com 50 pares de 0,65 mm, para rede externa</t>
  </si>
  <si>
    <t>39.12.510</t>
  </si>
  <si>
    <t>Cabo de cobre flexível blindado de 2 x 1,5 mm², isolamento 600V, isolação em VC/E 105°C - para detecção de incêndio</t>
  </si>
  <si>
    <t>39.18.100</t>
  </si>
  <si>
    <t>Cabo coaxial tipo RG 6</t>
  </si>
  <si>
    <t>39.18.126</t>
  </si>
  <si>
    <t>Cabo para rede 24 AWG com 4 pares, categoria 6</t>
  </si>
  <si>
    <t>39.21.020</t>
  </si>
  <si>
    <t>Cabo de cobre flexível de 2,5 mm², isolamento 0,6/1kV - isolação HEPR 90°C</t>
  </si>
  <si>
    <t>39.21.231</t>
  </si>
  <si>
    <t>Cabo de cobre flexível de 3 x 2,5 mm², isolamento 0,6/1 kV - isolação HEPR 90°C</t>
  </si>
  <si>
    <t>39.26.040</t>
  </si>
  <si>
    <t>Cabo de cobre flexível de 6 mm², isolamento 0,6/1 kV - isolação HEPR 90°C - baixa emissão de fumaça e gases</t>
  </si>
  <si>
    <t>39.26.050</t>
  </si>
  <si>
    <t>Cabo de cobre flexível de 10 mm², isolamento 0,6/1 kV - isolação HEPR 90°C - baixa emissão de fumaça e gases</t>
  </si>
  <si>
    <t>39.26.060</t>
  </si>
  <si>
    <t>Cabo de cobre flexível de 16 mm², isolamento 0,6/1 kV - isolação HEPR 90°C - baixa emissão de fumaça e gases</t>
  </si>
  <si>
    <t>39.26.070</t>
  </si>
  <si>
    <t>Cabo de cobre flexível de 25 mm², isolamento 0,6/1 kV - isolação HEPR 90°C - baixa emissão de fumaça e gases</t>
  </si>
  <si>
    <t>39.26.080</t>
  </si>
  <si>
    <t>Cabo de cobre flexível de 35 mm², isolamento 0,6/1 kV - isolação HEPR 90°C - baixa emissão de fumaça e gases</t>
  </si>
  <si>
    <t>39.26.090</t>
  </si>
  <si>
    <t>Cabo de cobre flexível de 50 mm², isolamento 0,6/1 kV - isolação HEPR 90°C - baixa emissão de fumaça e gases</t>
  </si>
  <si>
    <t>39.26.100</t>
  </si>
  <si>
    <t>Cabo de cobre flexível de 70 mm², isolamento 0,6/1 kV - isolação HEPR 90°C - baixa emissão de fumaça e gases</t>
  </si>
  <si>
    <t>39.26.110</t>
  </si>
  <si>
    <t>Cabo de cobre flexível de 95 mm², isolamento 0,6/1 kV - isolação HEPR 90°C - baixa emissão de fumaça e gases</t>
  </si>
  <si>
    <t>39.26.120</t>
  </si>
  <si>
    <t>Cabo de cobre flexível de 120 mm², isolamento 0,6/1 kV - isolação HEPR 90°C - baixa emissão de fumaça e gases</t>
  </si>
  <si>
    <t>39.26.130</t>
  </si>
  <si>
    <t>Cabo de cobre flexível de 150 mm², isolamento 0,6/1 kV - isolação HEPR 90°C - baixa emissão de fumaça e gases</t>
  </si>
  <si>
    <t>39.26.140</t>
  </si>
  <si>
    <t>Cabo de cobre flexível de 185 mm², isolamento 0,6/1 kV - isolação HEPR 90°C - baixa emissão de fumaça e gases</t>
  </si>
  <si>
    <t>39.26.150</t>
  </si>
  <si>
    <t>Cabo de cobre flexível de 240 mm², isolamento 0,6/1 kV - isolação HEPR 90°C - baixa emissão de fumaça e gases</t>
  </si>
  <si>
    <t>39.27.010</t>
  </si>
  <si>
    <t>Cabo óptico de terminação, 2 fibras, 50/125 µm - uso interno/externo</t>
  </si>
  <si>
    <t>39.27.120</t>
  </si>
  <si>
    <t>Cabo óptico multimodo, núcleo geleado, 6 fibras, 50/125 µm - uso externo</t>
  </si>
  <si>
    <t>40.02.010</t>
  </si>
  <si>
    <t>Caixa de tomada em alumínio para piso 4´ x 4´</t>
  </si>
  <si>
    <t>40.02.020</t>
  </si>
  <si>
    <t>Caixa de passagem em chapa, com tampa parafusada, 100 x 100 x 80 mm</t>
  </si>
  <si>
    <t>40.02.040</t>
  </si>
  <si>
    <t>Caixa de passagem em chapa, com tampa parafusada, 150 x 150 x 80 mm</t>
  </si>
  <si>
    <t>40.02.060</t>
  </si>
  <si>
    <t>Caixa de passagem em chapa, com tampa parafusada, 200 x 200 x 100 mm</t>
  </si>
  <si>
    <t>40.02.080</t>
  </si>
  <si>
    <t>Caixa de passagem em chapa, com tampa parafusada, 300 x 300 x 120 mm</t>
  </si>
  <si>
    <t>40.02.100</t>
  </si>
  <si>
    <t>Caixa de passagem em chapa, com tampa parafusada, 400 x 400 x 150 mm</t>
  </si>
  <si>
    <t>40.02.120</t>
  </si>
  <si>
    <t>Caixa de passagem em chapa, com tampa parafusada, 500 x 500 x 150 mm</t>
  </si>
  <si>
    <t>40.02.440</t>
  </si>
  <si>
    <t>Caixa em alumínio fundido à prova de tempo, umidade, gases, vapores e pó, 150 x 150 x 150 mm</t>
  </si>
  <si>
    <t>40.02.450</t>
  </si>
  <si>
    <t>Caixa em alumínio fundido à prova de tempo, umidade, gases, vapores e pó, 200 x 200 x 200 mm</t>
  </si>
  <si>
    <t>40.02.460</t>
  </si>
  <si>
    <t>Caixa em alumínio fundido à prova de tempo, umidade, gases, vapores e pó, 240 x 240 x 150 mm</t>
  </si>
  <si>
    <t>40.02.470</t>
  </si>
  <si>
    <t>Caixa em alumínio fundido à prova de tempo, umidade, gases, vapores e pó, 445 x 350 x 220 mm</t>
  </si>
  <si>
    <t>40.04.090</t>
  </si>
  <si>
    <t>Tomada RJ 11 para telefone, sem placa</t>
  </si>
  <si>
    <t>40.04.096</t>
  </si>
  <si>
    <t>Tomada RJ 45 para rede de dados, com placa</t>
  </si>
  <si>
    <t>40.04.140</t>
  </si>
  <si>
    <t>Tomada 3P+T de 32 A, blindada industrial de sobrepor negativa</t>
  </si>
  <si>
    <t>40.04.146</t>
  </si>
  <si>
    <t>Tomada 3P+T de 63 A, blindada industrial de embutir</t>
  </si>
  <si>
    <t>40.04.340</t>
  </si>
  <si>
    <t>Plugue e tomada 2P+T de 16 A de sobrepor - 380 / 440 V</t>
  </si>
  <si>
    <t>40.04.450</t>
  </si>
  <si>
    <t>Tomada 2P+T de 10 A - 250 V, completa</t>
  </si>
  <si>
    <t>40.04.460</t>
  </si>
  <si>
    <t>Tomada 2P+T de 20 A - 250 V, completa</t>
  </si>
  <si>
    <t>40.04.470</t>
  </si>
  <si>
    <t>Conjunto 2 tomadas 2P+T de 10 A, completo</t>
  </si>
  <si>
    <t>40.05.020</t>
  </si>
  <si>
    <t>Interruptor com 1 tecla simples e placa</t>
  </si>
  <si>
    <t>40.05.040</t>
  </si>
  <si>
    <t>Interruptor com 2 teclas simples e placa</t>
  </si>
  <si>
    <t>40.05.080</t>
  </si>
  <si>
    <t>Interruptor com 1 tecla paralelo e placa</t>
  </si>
  <si>
    <t>40.05.100</t>
  </si>
  <si>
    <t>Interruptor com 2 teclas paralelo e placa</t>
  </si>
  <si>
    <t>40.05.340</t>
  </si>
  <si>
    <t>Sensor de presença para teto, com fotocélula, para lâmpada qualquer</t>
  </si>
  <si>
    <t>40.05.350</t>
  </si>
  <si>
    <t>Sensor de presença infravermelho passivo e microondas, alcance de 12 m - sem fio</t>
  </si>
  <si>
    <t>40.06.040</t>
  </si>
  <si>
    <t>Condulete metálico de 3/4´</t>
  </si>
  <si>
    <t>40.06.060</t>
  </si>
  <si>
    <t>Condulete metálico de 1´</t>
  </si>
  <si>
    <t>40.06.080</t>
  </si>
  <si>
    <t>Condulete metálico de 1 1/4´</t>
  </si>
  <si>
    <t>40.06.120</t>
  </si>
  <si>
    <t>Condulete metálico de 2´</t>
  </si>
  <si>
    <t>40.07.010</t>
  </si>
  <si>
    <t>Caixa em PVC de 4´ x 2´</t>
  </si>
  <si>
    <t>40.07.020</t>
  </si>
  <si>
    <t>Caixa em PVC de 4´ x 4´</t>
  </si>
  <si>
    <t>40.10.016</t>
  </si>
  <si>
    <t>Contator de potência 12 A - 1na+1nf</t>
  </si>
  <si>
    <t>40.10.020</t>
  </si>
  <si>
    <t>Contator de potência 9 A - 2na+2nf</t>
  </si>
  <si>
    <t>40.10.100</t>
  </si>
  <si>
    <t>Contator de potência 32 A - 2na+2nf</t>
  </si>
  <si>
    <t>40.10.110</t>
  </si>
  <si>
    <t>Contator de potência 50 A - 2na+2nf</t>
  </si>
  <si>
    <t>40.10.136</t>
  </si>
  <si>
    <t>Contator de potência 110 A - 2na+2nf</t>
  </si>
  <si>
    <t>40.10.150</t>
  </si>
  <si>
    <t>Contator de potência 220 A - 2na+2nf</t>
  </si>
  <si>
    <t>40.10.500</t>
  </si>
  <si>
    <t>Minicontator auxiliar - 4na</t>
  </si>
  <si>
    <t>40.11.010</t>
  </si>
  <si>
    <t>Relé fotoelétrico 50/60 Hz, 110/220 V, 1200 VA, completo</t>
  </si>
  <si>
    <t>40.11.060</t>
  </si>
  <si>
    <t>Relé de tempo eletrônico de 0,6 até 6 s - 220V - 50/60 Hz</t>
  </si>
  <si>
    <t>40.11.070</t>
  </si>
  <si>
    <t>Relé supervisor trifásico contra falta de fase, inversão de fase e mínima tensão</t>
  </si>
  <si>
    <t>40.11.120</t>
  </si>
  <si>
    <t>40.11.230</t>
  </si>
  <si>
    <t>Relé de sobrecarga eletrônico para acoplamento direto, faixa de ajuste de 55 A até 250 A</t>
  </si>
  <si>
    <t>40.12.210</t>
  </si>
  <si>
    <t>Chave comutadora/seletora com 3 polos e 3 posições para 25 A</t>
  </si>
  <si>
    <t>40.20.050</t>
  </si>
  <si>
    <t>Sinalizador com lâmpada</t>
  </si>
  <si>
    <t>40.20.090</t>
  </si>
  <si>
    <t>Botoeira com retenção para quadro/painel</t>
  </si>
  <si>
    <t>40.20.240</t>
  </si>
  <si>
    <t>Plugue com 2P+T de 10A, 250V</t>
  </si>
  <si>
    <t>40.20.250</t>
  </si>
  <si>
    <t>Plugue prolongador com 2P+T de 10A, 250V</t>
  </si>
  <si>
    <t>41.02.551</t>
  </si>
  <si>
    <t>41.02.562</t>
  </si>
  <si>
    <t>41.02.580</t>
  </si>
  <si>
    <t>41.05.720</t>
  </si>
  <si>
    <t>Lâmpada de vapor metálico tubular, base G12 de 150 W</t>
  </si>
  <si>
    <t>41.08.230</t>
  </si>
  <si>
    <t>Reator eletromagnético de alto fator de potência, para lâmpada vapor de sódio 150 W / 220 V</t>
  </si>
  <si>
    <t>41.09.870</t>
  </si>
  <si>
    <t>Reator eletrônico de alto fator de potência com partida instantânea, para uma lâmpada fluorescente compacta "2U", base G24q-3, 26 W - 220 V</t>
  </si>
  <si>
    <t>41.10.490</t>
  </si>
  <si>
    <t>Poste telecônico reto em aço SAE 1010/1020 galvanizado a fogo, com base, altura de 7,00 m</t>
  </si>
  <si>
    <t>Luminária com corpo em tubo de alumínio tipo balizador para uso externo</t>
  </si>
  <si>
    <t>41.11.110</t>
  </si>
  <si>
    <t>Luminária retangular fechada para iluminação externa em poste, tipo pétala pequena</t>
  </si>
  <si>
    <t>41.13.200</t>
  </si>
  <si>
    <t>Luminária blindada oval de sobrepor ou arandela, para lâmpada fluorescentes compacta</t>
  </si>
  <si>
    <t>41.31.040</t>
  </si>
  <si>
    <t>41.31.070</t>
  </si>
  <si>
    <t>41.31.087</t>
  </si>
  <si>
    <t>42.01.040</t>
  </si>
  <si>
    <t>Captor tipo Franklin, h= 300 mm, 4 pontos, 2 descidas, acabamento cromado</t>
  </si>
  <si>
    <t>42.01.098</t>
  </si>
  <si>
    <t>Captor tipo terminal aéreo, h= 600 mm, diâmetro de 3/8´ galvanizado a fogo</t>
  </si>
  <si>
    <t>42.02.010</t>
  </si>
  <si>
    <t>Isolador galvanizado uso geral, simples com rosca mecânica</t>
  </si>
  <si>
    <t>42.03.080</t>
  </si>
  <si>
    <t>Isolador galvanizado para mastro de diâmetro 2´, reforçado com 2 descidas</t>
  </si>
  <si>
    <t>42.04.020</t>
  </si>
  <si>
    <t>Braçadeira de contraventagem para mastro de diâmetro 2´</t>
  </si>
  <si>
    <t>42.04.060</t>
  </si>
  <si>
    <t>Base para mastro de diâmetro 2´</t>
  </si>
  <si>
    <t>42.04.120</t>
  </si>
  <si>
    <t>Mastro simples galvanizado de diâmetro 2´</t>
  </si>
  <si>
    <t>42.05.070</t>
  </si>
  <si>
    <t>Sinalizador de obstáculo duplo, com célula fotoelétrica</t>
  </si>
  <si>
    <t>42.05.190</t>
  </si>
  <si>
    <t>42.05.310</t>
  </si>
  <si>
    <t>Caixa de inspeção do terra cilíndrica em PVC rígido, diâmetro de 300 mm - h= 250 mm</t>
  </si>
  <si>
    <t>42.05.340</t>
  </si>
  <si>
    <t>Barra condutora chata em cobre de 3/4´ x 3/16´, inclusive acessórios de fixação</t>
  </si>
  <si>
    <t>42.05.380</t>
  </si>
  <si>
    <t>Caixa de equalização, de embutir, em aço com barramento, de 200 x 200 mm e tampa</t>
  </si>
  <si>
    <t>42.05.410</t>
  </si>
  <si>
    <t>Suporte para fixação de terminal aéreo e/ou de cabo de cobre nu, com base ondulada</t>
  </si>
  <si>
    <t>42.05.440</t>
  </si>
  <si>
    <t>Barra condutora chata em alumínio de 7/8´ x 1/8´, inclusive acessórios de fixação</t>
  </si>
  <si>
    <t>42.05.450</t>
  </si>
  <si>
    <t>Conector com rabicho e porca em latão para cabo de 16 a 35 mm²</t>
  </si>
  <si>
    <t>42.05.510</t>
  </si>
  <si>
    <t>42.05.542</t>
  </si>
  <si>
    <t>Tela equipotencial em aço inoxidável, largura de 200 mm, espessura de 1,4 mm</t>
  </si>
  <si>
    <t>42.05.570</t>
  </si>
  <si>
    <t>Terminal estanhado com 1 furo e 1 compressão - 16 mm²</t>
  </si>
  <si>
    <t>42.05.580</t>
  </si>
  <si>
    <t>Terminal estanhado com 1 furo e 1 compressão - 35 mm²</t>
  </si>
  <si>
    <t>42.05.620</t>
  </si>
  <si>
    <t>Terminal estanhado com 2 furos e 1 compressão - 50 mm²</t>
  </si>
  <si>
    <t>42.20.130</t>
  </si>
  <si>
    <t>Solda exotérmica conexão cabo-cabo horizontal em X sobreposto, bitola do cabo de 50-50mm² a 95-50mm²</t>
  </si>
  <si>
    <t>42.20.150</t>
  </si>
  <si>
    <t>Solda exotérmica conexão cabo-cabo horizontal em T, bitola do cabo de 16-16mm² a 50-35mm², 70-35mm² e 95-35mm²</t>
  </si>
  <si>
    <t>42.20.190</t>
  </si>
  <si>
    <t>Solda exotérmica conexão cabo-haste em X sobreposto, bitola do cabo de 35mm² a 50mm² para haste de 5/8" e 3/4"</t>
  </si>
  <si>
    <t>43.02.080</t>
  </si>
  <si>
    <t>Chuveiro elétrico de 6.500W / 220V com resistência blindada</t>
  </si>
  <si>
    <t>43.02.100</t>
  </si>
  <si>
    <t>Chuveiro com jato regulável em metal com acabamento cromado</t>
  </si>
  <si>
    <t>43.10.210</t>
  </si>
  <si>
    <t>Conjunto motor-bomba (centrífuga) 60 cv, monoestágio, Hman= 90 a 125 mca, Q= 115 a 50 m³/h</t>
  </si>
  <si>
    <t>43.11.380</t>
  </si>
  <si>
    <t>Conjunto motor-bomba submersível vertical para águas residuais, Q= 10 a 50 m³/h, Hman= 22 a 4 mca, potência 4 cv</t>
  </si>
  <si>
    <t>44.01.050</t>
  </si>
  <si>
    <t>Bacia sifonada de louça sem tampa - 6 litros</t>
  </si>
  <si>
    <t>44.01.200</t>
  </si>
  <si>
    <t>Mictório de louça sifonado auto aspirante</t>
  </si>
  <si>
    <t>44.01.240</t>
  </si>
  <si>
    <t>Lavatório em louça com coluna suspensa</t>
  </si>
  <si>
    <t>44.01.270</t>
  </si>
  <si>
    <t>Cuba de louça de embutir oval</t>
  </si>
  <si>
    <t>44.02.100</t>
  </si>
  <si>
    <t>Tampo/bancada em mármore nacional espessura de 3 cm</t>
  </si>
  <si>
    <t>44.02.200</t>
  </si>
  <si>
    <t>Tampo/bancada em concreto armado, revestido em aço inoxidável fosco polido</t>
  </si>
  <si>
    <t>44.03.050</t>
  </si>
  <si>
    <t>Dispenser papel higiênico em ABS para rolão 300 / 600 m, com visor</t>
  </si>
  <si>
    <t>44.03.130</t>
  </si>
  <si>
    <t>Saboneteira tipo dispenser, para refil de 800 ml</t>
  </si>
  <si>
    <t>44.03.180</t>
  </si>
  <si>
    <t>Dispenser toalheiro em ABS, para folhas</t>
  </si>
  <si>
    <t>44.03.360</t>
  </si>
  <si>
    <t>Ducha higiênica cromada</t>
  </si>
  <si>
    <t>44.03.400</t>
  </si>
  <si>
    <t>Torneira curta com rosca para uso geral, em latão fundido cromado, DN= 3/4´</t>
  </si>
  <si>
    <t>44.03.590</t>
  </si>
  <si>
    <t>Torneira de mesa para pia com bica móvel e arejador em latão fundido cromado</t>
  </si>
  <si>
    <t>44.03.720</t>
  </si>
  <si>
    <t>Torneira de mesa para lavatório, acionamento hidromecânico com alavanca, registro integrado regulador de vazão, em latão cromado, DN= 1/2´</t>
  </si>
  <si>
    <t>44.03.825</t>
  </si>
  <si>
    <t>Misturador termostato para chuveiro ou ducha, acabamento cromado</t>
  </si>
  <si>
    <t>44.06.200</t>
  </si>
  <si>
    <t>Tanque em aço inoxidável</t>
  </si>
  <si>
    <t>44.06.400</t>
  </si>
  <si>
    <t>Cuba em aço inoxidável simples de 500x400x300mm</t>
  </si>
  <si>
    <t>44.06.570</t>
  </si>
  <si>
    <t>Cuba em aço inoxidável simples de 700x600x450mm</t>
  </si>
  <si>
    <t>44.20.100</t>
  </si>
  <si>
    <t>Engate flexível metálico DN= 1/2´</t>
  </si>
  <si>
    <t>44.20.120</t>
  </si>
  <si>
    <t>Canopla para válvula de descarga</t>
  </si>
  <si>
    <t>44.20.200</t>
  </si>
  <si>
    <t>Sifão de metal cromado de 1 1/2´ x 2´</t>
  </si>
  <si>
    <t>44.20.220</t>
  </si>
  <si>
    <t>Sifão de metal cromado de 1´ x 1 1/2´</t>
  </si>
  <si>
    <t>44.20.280</t>
  </si>
  <si>
    <t>Tampa de plástico para bacia sanitária</t>
  </si>
  <si>
    <t>44.20.620</t>
  </si>
  <si>
    <t>Válvula americana</t>
  </si>
  <si>
    <t>44.20.650</t>
  </si>
  <si>
    <t>Válvula de metal cromado de 1´</t>
  </si>
  <si>
    <t>45.03.010</t>
  </si>
  <si>
    <t>Hidrômetro em ferro fundido, diâmetro 50 mm (2´)</t>
  </si>
  <si>
    <t>46.01.020</t>
  </si>
  <si>
    <t>Tubo de PVC rígido soldável marrom, DN= 25 mm, (3/4´), inclusive conexões</t>
  </si>
  <si>
    <t>46.01.030</t>
  </si>
  <si>
    <t>Tubo de PVC rígido soldável marrom, DN= 32 mm, (1´), inclusive conexões</t>
  </si>
  <si>
    <t>46.01.040</t>
  </si>
  <si>
    <t>Tubo de PVC rígido soldável marrom, DN= 40 mm, (1 1/4´), inclusive conexões</t>
  </si>
  <si>
    <t>46.01.050</t>
  </si>
  <si>
    <t>Tubo de PVC rígido soldável marrom, DN= 50 mm, (1 1/2´), inclusive conexões</t>
  </si>
  <si>
    <t>46.01.060</t>
  </si>
  <si>
    <t>Tubo de PVC rígido soldável marrom, DN= 60 mm, (2´), inclusive conexões</t>
  </si>
  <si>
    <t>46.01.070</t>
  </si>
  <si>
    <t>Tubo de PVC rígido soldável marrom, DN= 75 mm, (2 1/2´), inclusive conexões</t>
  </si>
  <si>
    <t>46.01.080</t>
  </si>
  <si>
    <t>Tubo de PVC rígido soldável marrom, DN= 85 mm, (3´), inclusive conexões</t>
  </si>
  <si>
    <t>46.01.090</t>
  </si>
  <si>
    <t>Tubo de PVC rígido soldável marrom, DN= 110 mm, (4´), inclusive conexões</t>
  </si>
  <si>
    <t>46.02.010</t>
  </si>
  <si>
    <t>Tubo de PVC rígido branco, pontas lisas, soldável, linha esgoto série normal, DN= 40 mm, inclusive conexões</t>
  </si>
  <si>
    <t>46.02.050</t>
  </si>
  <si>
    <t>Tubo de PVC rígido branco PxB com virola e anel de borracha, linha esgoto série normal, DN= 50 mm, inclusive conexões</t>
  </si>
  <si>
    <t>46.03.040</t>
  </si>
  <si>
    <t>Tubo de PVC rígido PxB com virola e anel de borracha, linha esgoto série reforçada ´R´, DN= 75 mm, inclusive conexões</t>
  </si>
  <si>
    <t>46.03.050</t>
  </si>
  <si>
    <t>Tubo de PVC rígido PxB com virola e anel de borracha, linha esgoto série reforçada ´R´, DN= 100 mm, inclusive conexões</t>
  </si>
  <si>
    <t>46.03.060</t>
  </si>
  <si>
    <t>Tubo de PVC rígido PxB com virola e anel de borracha, linha esgoto série reforçada ´R´. DN= 150 mm, inclusive conexões</t>
  </si>
  <si>
    <t>46.05.050</t>
  </si>
  <si>
    <t>Tubo PVC rígido, tipo Coletor Esgoto, junta elástica, DN= 200 mm, inclusive conexões</t>
  </si>
  <si>
    <t>46.05.060</t>
  </si>
  <si>
    <t>Tubo PVC rígido, tipo Coletor Esgoto, junta elástica, DN= 250 mm, inclusive conexões</t>
  </si>
  <si>
    <t>46.05.070</t>
  </si>
  <si>
    <t>Tubo PVC rígido, tipo Coletor Esgoto, junta elástica, DN= 300 mm, inclusive conexões</t>
  </si>
  <si>
    <t>46.08.010</t>
  </si>
  <si>
    <t>Tubo galvanizado sem costura schedule 40, DN= 3/4´, inclusive conexões</t>
  </si>
  <si>
    <t>46.08.020</t>
  </si>
  <si>
    <t>Tubo galvanizado sem costura schedule 40, DN= 1´, inclusive conexões</t>
  </si>
  <si>
    <t>46.08.030</t>
  </si>
  <si>
    <t>Tubo galvanizado sem costura schedule 40, DN= 1 1/4´, inclusive conexões</t>
  </si>
  <si>
    <t>46.08.040</t>
  </si>
  <si>
    <t>Tubo galvanizado sem costura schedule 40, DN= 1 1/2´, inclusive conexões</t>
  </si>
  <si>
    <t>46.08.070</t>
  </si>
  <si>
    <t>Tubo galvanizado sem costura schedule 40, DN= 2 1/2´, inclusive conexões</t>
  </si>
  <si>
    <t>46.08.080</t>
  </si>
  <si>
    <t>Tubo galvanizado sem costura schedule 40, DN= 3´, inclusive conexões</t>
  </si>
  <si>
    <t>46.08.100</t>
  </si>
  <si>
    <t>Tubo galvanizado sem costura schedule 40, DN= 4´, inclusive conexões</t>
  </si>
  <si>
    <t>46.10.010</t>
  </si>
  <si>
    <t>Tubo de cobre classe A, DN= 15mm (1/2´), inclusive conexões</t>
  </si>
  <si>
    <t>46.10.020</t>
  </si>
  <si>
    <t>Tubo de cobre classe A, DN= 22mm (3/4´), inclusive conexões</t>
  </si>
  <si>
    <t>46.10.030</t>
  </si>
  <si>
    <t>Tubo de cobre classe A, DN= 28mm (1´), inclusive conexões</t>
  </si>
  <si>
    <t>46.10.040</t>
  </si>
  <si>
    <t>Tubo de cobre classe A, DN= 35mm (1 1/4´), inclusive conexões</t>
  </si>
  <si>
    <t>46.10.050</t>
  </si>
  <si>
    <t>Tubo de cobre classe A, DN= 42mm (1 1/2´), inclusive conexões</t>
  </si>
  <si>
    <t>46.10.060</t>
  </si>
  <si>
    <t>Tubo de cobre classe A, DN= 54mm (2´), inclusive conexões</t>
  </si>
  <si>
    <t>46.10.070</t>
  </si>
  <si>
    <t>Tubo de cobre classe A, DN= 66mm (2 1/2´), inclusive conexões</t>
  </si>
  <si>
    <t>46.10.080</t>
  </si>
  <si>
    <t>Tubo de cobre classe A, DN= 79mm (3´), inclusive conexões</t>
  </si>
  <si>
    <t>46.10.090</t>
  </si>
  <si>
    <t>Tubo de cobre classe A, DN= 104mm (4´), inclusive conexões</t>
  </si>
  <si>
    <t>47.01.030</t>
  </si>
  <si>
    <t>Registro de gaveta em latão fundido sem acabamento, DN= 1´</t>
  </si>
  <si>
    <t>47.01.040</t>
  </si>
  <si>
    <t>Registro de gaveta em latão fundido sem acabamento, DN= 1 1/4´</t>
  </si>
  <si>
    <t>47.01.050</t>
  </si>
  <si>
    <t>Registro de gaveta em latão fundido sem acabamento, DN= 1 1/2´</t>
  </si>
  <si>
    <t>47.01.060</t>
  </si>
  <si>
    <t>Registro de gaveta em latão fundido sem acabamento, DN= 2´</t>
  </si>
  <si>
    <t>47.01.070</t>
  </si>
  <si>
    <t>Registro de gaveta em latão fundido sem acabamento, DN= 2 1/2´</t>
  </si>
  <si>
    <t>47.01.080</t>
  </si>
  <si>
    <t>Registro de gaveta em latão fundido sem acabamento, DN= 3´</t>
  </si>
  <si>
    <t>47.01.090</t>
  </si>
  <si>
    <t>Registro de gaveta em latão fundido sem acabamento, DN= 4´</t>
  </si>
  <si>
    <t>47.01.170</t>
  </si>
  <si>
    <t>47.01.180</t>
  </si>
  <si>
    <t>47.01.190</t>
  </si>
  <si>
    <t>47.01.210</t>
  </si>
  <si>
    <t>47.02.020</t>
  </si>
  <si>
    <t>Registro de gaveta em latão fundido cromado com canopla, DN= 3/4´ - linha especial</t>
  </si>
  <si>
    <t>47.02.030</t>
  </si>
  <si>
    <t>Registro de gaveta em latão fundido cromado com canopla, DN= 1´ - linha especial</t>
  </si>
  <si>
    <t>47.02.040</t>
  </si>
  <si>
    <t>Registro de gaveta em latão fundido cromado com canopla, DN= 1 1/4´ - linha especial</t>
  </si>
  <si>
    <t>47.02.050</t>
  </si>
  <si>
    <t>Registro de gaveta em latão fundido cromado com canopla, DN= 1 1/2´ - linha especial</t>
  </si>
  <si>
    <t>47.02.110</t>
  </si>
  <si>
    <t>Registro de pressão em latão fundido cromado com canopla, DN= 3/4´ - linha especial</t>
  </si>
  <si>
    <t>47.04.040</t>
  </si>
  <si>
    <t>Válvula de descarga com registro próprio, DN= 1 1/2´</t>
  </si>
  <si>
    <t>47.04.090</t>
  </si>
  <si>
    <t>Válvula de mictório antivandalismo, DN= 3/4´</t>
  </si>
  <si>
    <t>47.05.010</t>
  </si>
  <si>
    <t>Válvula de retenção horizontal em bronze, DN= 3/4´</t>
  </si>
  <si>
    <t>47.05.020</t>
  </si>
  <si>
    <t>Válvula de retenção horizontal em bronze, DN= 1´</t>
  </si>
  <si>
    <t>47.05.070</t>
  </si>
  <si>
    <t>Válvula de retenção horizontal em bronze, DN= 3´</t>
  </si>
  <si>
    <t>47.05.100</t>
  </si>
  <si>
    <t>Válvula de retenção vertical em bronze, DN= 1´</t>
  </si>
  <si>
    <t>47.05.120</t>
  </si>
  <si>
    <t>Válvula de retenção vertical em bronze, DN= 1 1/2´</t>
  </si>
  <si>
    <t>47.05.130</t>
  </si>
  <si>
    <t>Válvula de retenção vertical em bronze, DN= 2´</t>
  </si>
  <si>
    <t>47.05.140</t>
  </si>
  <si>
    <t>Válvula de retenção vertical em bronze, DN= 2 1/2´</t>
  </si>
  <si>
    <t>47.05.160</t>
  </si>
  <si>
    <t>Válvula de retenção vertical em bronze, DN= 4´</t>
  </si>
  <si>
    <t>47.05.260</t>
  </si>
  <si>
    <t>Válvula de retenção de pé com crivo em bronze, DN= 3´</t>
  </si>
  <si>
    <t>47.05.270</t>
  </si>
  <si>
    <t>Válvula de retenção de pé com crivo em bronze, DN= 4´</t>
  </si>
  <si>
    <t>47.05.280</t>
  </si>
  <si>
    <t>Válvula globo angular de 45° em bronze, DN= 2 1/2´</t>
  </si>
  <si>
    <t>47.05.296</t>
  </si>
  <si>
    <t>Válvula de gaveta em bronze, haste ascendente, classe 150 libras para vapor saturado e 300 libras para água, óleo e gás, DN= 4´</t>
  </si>
  <si>
    <t>47.05.340</t>
  </si>
  <si>
    <t>Válvula globo em bronze, classe 150 libras para vapor saturado e 300 libras para água, óleo e gás, DN= 3/4´</t>
  </si>
  <si>
    <t>47.05.420</t>
  </si>
  <si>
    <t>47.05.430</t>
  </si>
  <si>
    <t>47.05.460</t>
  </si>
  <si>
    <t>Válvula redutora de pressão de ação direta em bronze, extremidade roscada, para água, ar, óleo e gás, PE= 200 psi e PS= 20 à 90 psi, DN= 2´</t>
  </si>
  <si>
    <t>47.06.040</t>
  </si>
  <si>
    <t>Válvula de retenção de pé com crivo em ferro fundido, flangeada, DN= 6´</t>
  </si>
  <si>
    <t>47.06.050</t>
  </si>
  <si>
    <t>Válvula de retenção tipo portinhola dupla em ferro fundido, DN= 6´</t>
  </si>
  <si>
    <t>47.06.100</t>
  </si>
  <si>
    <t>Válvula de segurança em ferro fundido rosqueada com pressão de ajuste 0,4 até 0,75kgf/cm², DN= 2´</t>
  </si>
  <si>
    <t>47.06.310</t>
  </si>
  <si>
    <t>Visor de fluxo com janela simples, corpo em ferro fundido ou aço carbono, DN = 1´</t>
  </si>
  <si>
    <t>47.06.330</t>
  </si>
  <si>
    <t>Válvula de gaveta em ferro fundido, haste ascendente com flange, classe 125 libras, DN= 4´</t>
  </si>
  <si>
    <t>47.06.340</t>
  </si>
  <si>
    <t>Válvula de gaveta em ferro fundido, haste ascendente com flange, classe 125 libras, DN= 6´</t>
  </si>
  <si>
    <t>47.07.020</t>
  </si>
  <si>
    <t>47.11.111</t>
  </si>
  <si>
    <t>Pressostato diferencial ajustável, caixa à prova de água, unidade sensora em aço inoxidável 316, faixa de operação entre 1,4 a 14 bar, para fluídos corrosivos, DN=1/2´</t>
  </si>
  <si>
    <t>47.20.190</t>
  </si>
  <si>
    <t>Chave de fluxo tipo palheta para tubulação de líquidos</t>
  </si>
  <si>
    <t>47.20.330</t>
  </si>
  <si>
    <t>Filtro ´Y´ corpo em bronze, pressão de serviço até 20,7 bar (PN 20), DN= 2´</t>
  </si>
  <si>
    <t>49.01.040</t>
  </si>
  <si>
    <t>Caixa sifonada de PVC rígido de 150 x 185 x 75 mm, com grelha</t>
  </si>
  <si>
    <t>49.04.010</t>
  </si>
  <si>
    <t>Ralo seco em PVC rígido de 100 x 40 mm, com grelha</t>
  </si>
  <si>
    <t>49.06.030</t>
  </si>
  <si>
    <t>49.06.160</t>
  </si>
  <si>
    <t>Grelha quadriculada em ferro fundido para caixas e canaletas</t>
  </si>
  <si>
    <t>49.06.420</t>
  </si>
  <si>
    <t>Tampão em ferro fundido, diâmetro de 600 mm, classe D 400 (ruptura&gt; 400 kN)</t>
  </si>
  <si>
    <t>49.06.430</t>
  </si>
  <si>
    <t>Tampão em ferro fundido de 300 x 300 mm, classe B 125 (ruptura &gt; 125 kN)</t>
  </si>
  <si>
    <t>49.06.460</t>
  </si>
  <si>
    <t>Tampão em ferro fundido de 600 x 600 mm, classe B 125 (ruptura &gt; 125 kN)</t>
  </si>
  <si>
    <t>50.01.060</t>
  </si>
  <si>
    <t>Abrigo para hidrante/mangueira (embutir e externo)</t>
  </si>
  <si>
    <t>50.01.080</t>
  </si>
  <si>
    <t>Mangueira com união de engate rápido, DN= 1 1/2´ (38 mm)</t>
  </si>
  <si>
    <t>50.01.160</t>
  </si>
  <si>
    <t>Adaptador de engate rápido em latão de 2 1/2´ x 1 1/2´</t>
  </si>
  <si>
    <t>50.01.190</t>
  </si>
  <si>
    <t>Tampão de engate rápido em latão, DN= 2 1/2´, com corrente</t>
  </si>
  <si>
    <t>50.01.200</t>
  </si>
  <si>
    <t>Tampão de engate rápido em latão, DN= 1 1/2´, com corrente</t>
  </si>
  <si>
    <t>50.01.210</t>
  </si>
  <si>
    <t>Chave para conexão de engate rápido</t>
  </si>
  <si>
    <t>50.01.220</t>
  </si>
  <si>
    <t>Esguicho latão com engate rápido, DN= 1 1/2´, jato regulável</t>
  </si>
  <si>
    <t>50.02.020</t>
  </si>
  <si>
    <t>50.02.080</t>
  </si>
  <si>
    <t>Válvula de governo completa com alarme VGA, corpo em ferro fundido, extremidades flangeadas e DN = 6´</t>
  </si>
  <si>
    <t>50.05.270</t>
  </si>
  <si>
    <t>Central de detecção e alarme de incêndio completa, autonomia de 1 hora para 12 laços, 220 V/12 V</t>
  </si>
  <si>
    <t>50.05.450</t>
  </si>
  <si>
    <t>Acionador manual quebra-vidro endereçável</t>
  </si>
  <si>
    <t>50.05.490</t>
  </si>
  <si>
    <t>Sinalizador audiovisual endereçável com LED</t>
  </si>
  <si>
    <t>50.10.030</t>
  </si>
  <si>
    <t>Extintor sobre rodas de gás carbônico - capacidade de 10 kg</t>
  </si>
  <si>
    <t>50.10.050</t>
  </si>
  <si>
    <t>Extintor sobre rodas de gás carbônico - capacidade de 25 kg</t>
  </si>
  <si>
    <t>50.10.100</t>
  </si>
  <si>
    <t>Extintor manual de água pressurizada - capacidade de 10 litros</t>
  </si>
  <si>
    <t>50.10.110</t>
  </si>
  <si>
    <t>Extintor manual de pó químico seco ABC - capacidade de 4 kg</t>
  </si>
  <si>
    <t>50.10.140</t>
  </si>
  <si>
    <t>Extintor manual de gás carbônico 5 BC - capacidade de 6 kg</t>
  </si>
  <si>
    <t>50.10.220</t>
  </si>
  <si>
    <t>Suporte para extintor de piso em aço inoxidável</t>
  </si>
  <si>
    <t>54.01.010</t>
  </si>
  <si>
    <t>Regularização e compactação mecanizada de superfície, sem controle do proctor normal</t>
  </si>
  <si>
    <t>54.01.200</t>
  </si>
  <si>
    <t>Base de macadame hidráulico</t>
  </si>
  <si>
    <t>54.01.220</t>
  </si>
  <si>
    <t>Base de bica corrida</t>
  </si>
  <si>
    <t>54.03.200</t>
  </si>
  <si>
    <t>Concreto asfáltico usinado a quente - Binder</t>
  </si>
  <si>
    <t>55.01.020</t>
  </si>
  <si>
    <t>Limpeza final da obra</t>
  </si>
  <si>
    <t>55.02.050</t>
  </si>
  <si>
    <t>Limpeza e desobstrução de canaletas ou tubulações de águas pluviais</t>
  </si>
  <si>
    <t>61.10.567</t>
  </si>
  <si>
    <t>Grelha de porta, tamanho: 0,14 m² a 0,30 m²</t>
  </si>
  <si>
    <t>61.15.070</t>
  </si>
  <si>
    <t>61.15.181</t>
  </si>
  <si>
    <t>Controlador lógico programável para 16 entradas/16 saídas</t>
  </si>
  <si>
    <t>69.03.140</t>
  </si>
  <si>
    <t>Caixa subterrânea de entrada de telefonia, tipo R2 (1070 x 520 x 500) mm, padrão TELEBRÁS, com tampa</t>
  </si>
  <si>
    <t>69.03.340</t>
  </si>
  <si>
    <t>Conector RJ-45 fêmea - categoria 6</t>
  </si>
  <si>
    <t>69.06.220</t>
  </si>
  <si>
    <t>Sistema ininterrupto de energia, trifásico on line de 80 kVA (220/127 V), com autonomia de 15 minutos</t>
  </si>
  <si>
    <t>69.20.180</t>
  </si>
  <si>
    <t>Cordão óptico duplex, multimodo com conector LC/LC - 2,5 m</t>
  </si>
  <si>
    <t>97.02.193</t>
  </si>
  <si>
    <t>Placa de sinalização em PVC fotoluminescente (200x200mm), com indicação de equipamentos de alarme, detecção e extinção de incêndio</t>
  </si>
  <si>
    <t>97.02.198</t>
  </si>
  <si>
    <t>Placa de sinalização em PVC, com indicação de proibição normativa</t>
  </si>
  <si>
    <t>97.05.070</t>
  </si>
  <si>
    <t>Manta de borracha para sinalização em estacionamento e proteção de coluna e parede, de 1000 x 750 mm e espessura 10 mm</t>
  </si>
  <si>
    <t>Un</t>
  </si>
  <si>
    <t>Escavação manual em solo de 1ª e 2ª categoria em vala ou cava até 1,5 m</t>
  </si>
  <si>
    <t>Concreto usinado, fck = 35 MPa</t>
  </si>
  <si>
    <t>Concreto usinado, fck = 25 MPa - para bombeamento</t>
  </si>
  <si>
    <t>33.07.303</t>
  </si>
  <si>
    <t>Proteção passiva contra incêndio com tinta intumescente, com tempo requerido de resistência ao fogo TRRF = 60 min - aplicação em estrutura metálica</t>
  </si>
  <si>
    <t>41.13.102</t>
  </si>
  <si>
    <t>Luminária blindada tipo arandela de 45º e 90º, para lâmpada LED</t>
  </si>
  <si>
    <t>LOCAL :</t>
  </si>
  <si>
    <t>ITEM</t>
  </si>
  <si>
    <t>CPOS</t>
  </si>
  <si>
    <t>DESCRIÇÃO DOS SERVIÇOS</t>
  </si>
  <si>
    <t>UNID</t>
  </si>
  <si>
    <t>R$ UNIT.</t>
  </si>
  <si>
    <t>1.0</t>
  </si>
  <si>
    <t>1.1</t>
  </si>
  <si>
    <t>1.2</t>
  </si>
  <si>
    <t>1.3</t>
  </si>
  <si>
    <t>2.0</t>
  </si>
  <si>
    <t>2.1</t>
  </si>
  <si>
    <t>2.2</t>
  </si>
  <si>
    <t>2.3</t>
  </si>
  <si>
    <t>2.4</t>
  </si>
  <si>
    <t>2.5</t>
  </si>
  <si>
    <t>2.6</t>
  </si>
  <si>
    <t>2.7</t>
  </si>
  <si>
    <t>2.8</t>
  </si>
  <si>
    <t>2.9</t>
  </si>
  <si>
    <t>2.10</t>
  </si>
  <si>
    <t>Locação de Elevador Cremalheira 10 paradas, capacidade 600 Kg</t>
  </si>
  <si>
    <t>2.11</t>
  </si>
  <si>
    <t>2.12</t>
  </si>
  <si>
    <t>2.13</t>
  </si>
  <si>
    <t>2.14</t>
  </si>
  <si>
    <t>3.0</t>
  </si>
  <si>
    <t>3.1</t>
  </si>
  <si>
    <t>3.2</t>
  </si>
  <si>
    <t>3.4</t>
  </si>
  <si>
    <t>3.5</t>
  </si>
  <si>
    <t>3.6</t>
  </si>
  <si>
    <t>3.7</t>
  </si>
  <si>
    <t>3.8</t>
  </si>
  <si>
    <t>3.9</t>
  </si>
  <si>
    <t>3.10</t>
  </si>
  <si>
    <t>3.11</t>
  </si>
  <si>
    <t>3.12</t>
  </si>
  <si>
    <t>3.13</t>
  </si>
  <si>
    <t>3.15</t>
  </si>
  <si>
    <t>3.16</t>
  </si>
  <si>
    <t>3.17</t>
  </si>
  <si>
    <t>3.18</t>
  </si>
  <si>
    <t>3.19</t>
  </si>
  <si>
    <t>3.20</t>
  </si>
  <si>
    <t>3.21</t>
  </si>
  <si>
    <t>3.22</t>
  </si>
  <si>
    <t>3.23</t>
  </si>
  <si>
    <t>5.0</t>
  </si>
  <si>
    <t>5.1</t>
  </si>
  <si>
    <t>5.2</t>
  </si>
  <si>
    <t>5.3</t>
  </si>
  <si>
    <t>6.0</t>
  </si>
  <si>
    <t>6.1</t>
  </si>
  <si>
    <t>6.2</t>
  </si>
  <si>
    <t>7.0</t>
  </si>
  <si>
    <t>7.1</t>
  </si>
  <si>
    <t>8.0</t>
  </si>
  <si>
    <t>8.1</t>
  </si>
  <si>
    <t>9.0</t>
  </si>
  <si>
    <t>ALVENARIAS / FECHAMENTOS</t>
  </si>
  <si>
    <t>9.1</t>
  </si>
  <si>
    <t>9.2</t>
  </si>
  <si>
    <t>9.3</t>
  </si>
  <si>
    <t>9.4</t>
  </si>
  <si>
    <t>9.5</t>
  </si>
  <si>
    <t>9.6</t>
  </si>
  <si>
    <t>9.7</t>
  </si>
  <si>
    <t>9.8</t>
  </si>
  <si>
    <t>10.0</t>
  </si>
  <si>
    <t>10.1</t>
  </si>
  <si>
    <t>10.2</t>
  </si>
  <si>
    <t>10.3</t>
  </si>
  <si>
    <t>10.4</t>
  </si>
  <si>
    <t>10.5</t>
  </si>
  <si>
    <t>10.6</t>
  </si>
  <si>
    <t>10.7</t>
  </si>
  <si>
    <t>10.8</t>
  </si>
  <si>
    <t>10.9</t>
  </si>
  <si>
    <t>11.0</t>
  </si>
  <si>
    <t xml:space="preserve">REVESTIMENTOS DE PAREDES INTERNAS / EXTERNAS  </t>
  </si>
  <si>
    <t>11.1</t>
  </si>
  <si>
    <t>11.2</t>
  </si>
  <si>
    <t>11.3</t>
  </si>
  <si>
    <t>11.4</t>
  </si>
  <si>
    <t>11.5</t>
  </si>
  <si>
    <t>11.6</t>
  </si>
  <si>
    <t>11.7</t>
  </si>
  <si>
    <t>11.8</t>
  </si>
  <si>
    <t>12.0</t>
  </si>
  <si>
    <t xml:space="preserve">PISOS </t>
  </si>
  <si>
    <t>12.1</t>
  </si>
  <si>
    <t>Canto curvo para rodapé hospitalar e acabamento em pvc</t>
  </si>
  <si>
    <t>Junta solda em manta viníica esp. 2mm</t>
  </si>
  <si>
    <t>Limpeza, tratamento e impermeabilização a base de polímeros acrílicos em piso vinílico, inclusive cristalização / 2 demãos</t>
  </si>
  <si>
    <t xml:space="preserve">Fundo nivelador para aderencia de revestimento, a base de polimeros </t>
  </si>
  <si>
    <t>13.0</t>
  </si>
  <si>
    <t>FORROS</t>
  </si>
  <si>
    <t>13.1</t>
  </si>
  <si>
    <t>13.2</t>
  </si>
  <si>
    <t>13.3</t>
  </si>
  <si>
    <t>14.0</t>
  </si>
  <si>
    <t>PORTAS / JANELAS / VIDROS</t>
  </si>
  <si>
    <t>14.1</t>
  </si>
  <si>
    <t>14.2</t>
  </si>
  <si>
    <t>14.3</t>
  </si>
  <si>
    <t>14.4</t>
  </si>
  <si>
    <t>14.5</t>
  </si>
  <si>
    <t>14.6</t>
  </si>
  <si>
    <t>14.7</t>
  </si>
  <si>
    <t>14.8</t>
  </si>
  <si>
    <t>Encabeçamento de porta em perfil U em Aluminio</t>
  </si>
  <si>
    <t>15.0</t>
  </si>
  <si>
    <t>ACABAMENTOS / PINTURA</t>
  </si>
  <si>
    <t>15.1</t>
  </si>
  <si>
    <t>15.2</t>
  </si>
  <si>
    <t>15.3</t>
  </si>
  <si>
    <t>15.4</t>
  </si>
  <si>
    <t>15.5</t>
  </si>
  <si>
    <t>15.6</t>
  </si>
  <si>
    <t>15.7</t>
  </si>
  <si>
    <t>15.8</t>
  </si>
  <si>
    <t>16.0</t>
  </si>
  <si>
    <t>APARELHOS SANITARIOS / LOUÇAS / METAIS</t>
  </si>
  <si>
    <t>16.1</t>
  </si>
  <si>
    <t>16.2</t>
  </si>
  <si>
    <t>16.3</t>
  </si>
  <si>
    <t>16.4</t>
  </si>
  <si>
    <t>16.5</t>
  </si>
  <si>
    <t>16.6</t>
  </si>
  <si>
    <t>16.7</t>
  </si>
  <si>
    <t>16.8</t>
  </si>
  <si>
    <t>16.9</t>
  </si>
  <si>
    <t>16.11</t>
  </si>
  <si>
    <t>16.14</t>
  </si>
  <si>
    <t>16.15</t>
  </si>
  <si>
    <t>16.17</t>
  </si>
  <si>
    <t>16.18</t>
  </si>
  <si>
    <t>16.19</t>
  </si>
  <si>
    <t>16.21</t>
  </si>
  <si>
    <t>16.22</t>
  </si>
  <si>
    <t>Fornecimento e instalação de expurgadeira em aço inoxidável AISI-304, com saia aparafusável em chapa de aço inox AISI 304 e=2mm Ø 36 x 42 cm</t>
  </si>
  <si>
    <t>16.23</t>
  </si>
  <si>
    <t>16.24</t>
  </si>
  <si>
    <t>16.25</t>
  </si>
  <si>
    <t>16.26</t>
  </si>
  <si>
    <t>16.27</t>
  </si>
  <si>
    <t>16.28</t>
  </si>
  <si>
    <t>16.29</t>
  </si>
  <si>
    <t>16.31</t>
  </si>
  <si>
    <t>Acabamento de válvula de descarga VD Benefit CR</t>
  </si>
  <si>
    <t>17.0</t>
  </si>
  <si>
    <t>INSTALAÇÕES HIDRÁULICAS</t>
  </si>
  <si>
    <t>17.1</t>
  </si>
  <si>
    <t>17.2</t>
  </si>
  <si>
    <t>17.3</t>
  </si>
  <si>
    <t>17.4</t>
  </si>
  <si>
    <t>17.5</t>
  </si>
  <si>
    <t>17.6</t>
  </si>
  <si>
    <t>17.7</t>
  </si>
  <si>
    <t>17.8</t>
  </si>
  <si>
    <t>17.9</t>
  </si>
  <si>
    <t>17.11</t>
  </si>
  <si>
    <t>17.13</t>
  </si>
  <si>
    <t>17.14</t>
  </si>
  <si>
    <t>17.15</t>
  </si>
  <si>
    <t>17.16</t>
  </si>
  <si>
    <t>17.17</t>
  </si>
  <si>
    <t>17.18</t>
  </si>
  <si>
    <t>17.19</t>
  </si>
  <si>
    <t>17.21</t>
  </si>
  <si>
    <t>17.22</t>
  </si>
  <si>
    <t>17.23</t>
  </si>
  <si>
    <t>17.24</t>
  </si>
  <si>
    <t>17.25</t>
  </si>
  <si>
    <t>17.26</t>
  </si>
  <si>
    <t>17.27</t>
  </si>
  <si>
    <t>17.28</t>
  </si>
  <si>
    <t>17.29</t>
  </si>
  <si>
    <t>17.30</t>
  </si>
  <si>
    <t>17.31</t>
  </si>
  <si>
    <t>17.32</t>
  </si>
  <si>
    <t>17.33</t>
  </si>
  <si>
    <t>17.34</t>
  </si>
  <si>
    <t>17.35</t>
  </si>
  <si>
    <t>17.36</t>
  </si>
  <si>
    <t>17.37</t>
  </si>
  <si>
    <t>17.38</t>
  </si>
  <si>
    <t>17.39</t>
  </si>
  <si>
    <t>17.41</t>
  </si>
  <si>
    <t>17.42</t>
  </si>
  <si>
    <t>17.43</t>
  </si>
  <si>
    <t>17.44</t>
  </si>
  <si>
    <t>17.45</t>
  </si>
  <si>
    <t>17.46</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</si>
  <si>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</si>
  <si>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</si>
  <si>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</si>
  <si>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</si>
  <si>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</si>
  <si>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</si>
  <si>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</si>
  <si>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</si>
  <si>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</si>
  <si>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</si>
  <si>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</si>
  <si>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</si>
  <si>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</si>
  <si>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</si>
  <si>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</si>
  <si>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</si>
  <si>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</si>
  <si>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</si>
  <si>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</si>
  <si>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</si>
  <si>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</si>
  <si>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</si>
  <si>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</si>
  <si>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</si>
  <si>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</si>
  <si>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</si>
  <si>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</si>
  <si>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</si>
  <si>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</si>
  <si>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</si>
  <si>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</si>
  <si>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</si>
  <si>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</si>
  <si>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</si>
  <si>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</si>
  <si>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</si>
  <si>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</si>
  <si>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</si>
  <si>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</si>
  <si>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</si>
  <si>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</si>
  <si>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</si>
  <si>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</si>
  <si>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</si>
  <si>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</si>
  <si>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</si>
  <si>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</si>
  <si>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</si>
  <si>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</si>
  <si>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</si>
  <si>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</si>
  <si>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17.104</t>
  </si>
  <si>
    <t>17.105</t>
  </si>
  <si>
    <t>17.106</t>
  </si>
  <si>
    <t>17.107</t>
  </si>
  <si>
    <t>17.108</t>
  </si>
  <si>
    <t>17.109</t>
  </si>
  <si>
    <t>17.110</t>
  </si>
  <si>
    <t>17.111</t>
  </si>
  <si>
    <t>17.112</t>
  </si>
  <si>
    <t>17.113</t>
  </si>
  <si>
    <t>17.114</t>
  </si>
  <si>
    <t>17.115</t>
  </si>
  <si>
    <t>17.116</t>
  </si>
  <si>
    <t>17.118</t>
  </si>
  <si>
    <t>17.119</t>
  </si>
  <si>
    <t>17.120</t>
  </si>
  <si>
    <t>17.121</t>
  </si>
  <si>
    <t>17.122</t>
  </si>
  <si>
    <t>17.123</t>
  </si>
  <si>
    <t>17.124</t>
  </si>
  <si>
    <t>17.125</t>
  </si>
  <si>
    <t>17.126</t>
  </si>
  <si>
    <t>17.127</t>
  </si>
  <si>
    <t>17.128</t>
  </si>
  <si>
    <t>17.129</t>
  </si>
  <si>
    <t>17.130</t>
  </si>
  <si>
    <t>17.131</t>
  </si>
  <si>
    <t>17.132</t>
  </si>
  <si>
    <t>17.133</t>
  </si>
  <si>
    <t>17.134</t>
  </si>
  <si>
    <t>17.135</t>
  </si>
  <si>
    <t>17.136</t>
  </si>
  <si>
    <t>17.137</t>
  </si>
  <si>
    <t>17.138</t>
  </si>
  <si>
    <t>17.139</t>
  </si>
  <si>
    <t>17.140</t>
  </si>
  <si>
    <t>17.141</t>
  </si>
  <si>
    <t>17.142</t>
  </si>
  <si>
    <t>17.143</t>
  </si>
  <si>
    <t>17.144</t>
  </si>
  <si>
    <t>17.145</t>
  </si>
  <si>
    <t>17.146</t>
  </si>
  <si>
    <t>17.147</t>
  </si>
  <si>
    <t>17.148</t>
  </si>
  <si>
    <t>17.149</t>
  </si>
  <si>
    <t>17.150</t>
  </si>
  <si>
    <t>17.151</t>
  </si>
  <si>
    <t>17.152</t>
  </si>
  <si>
    <t>17.153</t>
  </si>
  <si>
    <t>17.154</t>
  </si>
  <si>
    <t>18.0</t>
  </si>
  <si>
    <t>INSTALAÇÕES ELÉTRICAS</t>
  </si>
  <si>
    <t>18.1</t>
  </si>
  <si>
    <t>18.2</t>
  </si>
  <si>
    <t>18.3</t>
  </si>
  <si>
    <t>18.5</t>
  </si>
  <si>
    <t>18.6</t>
  </si>
  <si>
    <t>18.7</t>
  </si>
  <si>
    <t>18.14</t>
  </si>
  <si>
    <t>18.15</t>
  </si>
  <si>
    <t>18.16</t>
  </si>
  <si>
    <t>18.17</t>
  </si>
  <si>
    <t>18.18</t>
  </si>
  <si>
    <t>18.19</t>
  </si>
  <si>
    <t>18.21</t>
  </si>
  <si>
    <t>18.22</t>
  </si>
  <si>
    <t>18.23</t>
  </si>
  <si>
    <t>18.24</t>
  </si>
  <si>
    <t>Suporte tubular de fixação em poste para 1 luminária tipo pétala</t>
  </si>
  <si>
    <t>19.0</t>
  </si>
  <si>
    <t>20.0</t>
  </si>
  <si>
    <t>SISTEMAS ELETRÔNICOS</t>
  </si>
  <si>
    <t>20.1</t>
  </si>
  <si>
    <t>20.2</t>
  </si>
  <si>
    <t>20.3</t>
  </si>
  <si>
    <t>20.4</t>
  </si>
  <si>
    <t>20.5</t>
  </si>
  <si>
    <t>20.6</t>
  </si>
  <si>
    <t>20.7</t>
  </si>
  <si>
    <t>20.8</t>
  </si>
  <si>
    <t>20.9</t>
  </si>
  <si>
    <t>20.11</t>
  </si>
  <si>
    <t>20.12</t>
  </si>
  <si>
    <t xml:space="preserve">un </t>
  </si>
  <si>
    <t>pç</t>
  </si>
  <si>
    <t>21.0</t>
  </si>
  <si>
    <t>CLIMATIZAÇÃO</t>
  </si>
  <si>
    <t>21.1</t>
  </si>
  <si>
    <t>21.2</t>
  </si>
  <si>
    <t>21.3</t>
  </si>
  <si>
    <t>21.4</t>
  </si>
  <si>
    <t>21.5</t>
  </si>
  <si>
    <t>21.6</t>
  </si>
  <si>
    <t>21.7</t>
  </si>
  <si>
    <t>21.8</t>
  </si>
  <si>
    <t>21.9</t>
  </si>
  <si>
    <t>VB</t>
  </si>
  <si>
    <t>vb</t>
  </si>
  <si>
    <t>CJ</t>
  </si>
  <si>
    <t>23.0</t>
  </si>
  <si>
    <t>23.2</t>
  </si>
  <si>
    <t>23.3</t>
  </si>
  <si>
    <t>23.4</t>
  </si>
  <si>
    <t>24.0</t>
  </si>
  <si>
    <t>24.1</t>
  </si>
  <si>
    <t>Chapa polímero 2mm de espessura, envelopada com adesivo impresso e laminado fosco. Fixado em parede com cola de silicone e fita dupla face, com arremate de adesivo cor branco na face oposta do vidro.</t>
  </si>
  <si>
    <t>Chapa polímero 2mm de espessura, envelopada com adesivo impresso e laminado fosco. Fixado em parede com cola de silicone e fita dupla face.</t>
  </si>
  <si>
    <t>Chapa de açorevest 0,7mm de espessura, envelopada com adesivo impresso e laminado fosco. Fixado em parede com cola de silicone e fita dupla face, com arremate de adesivo cor branco na face oposta do vidro.</t>
  </si>
  <si>
    <t>Vinil adesivo aplicado em vidro.</t>
  </si>
  <si>
    <t xml:space="preserve">Chapa polímero 2mm de espessura, envelopada com adesivo impresso e laminado fosco. Fixado sobre placa F1 através de imã de neodímio incrustados em 4 pontos na chapa de polímero, sob o adesivo. </t>
  </si>
  <si>
    <t xml:space="preserve">Chapa polímero 2mm de espessura, envelopada com adesivo impresso e laminado fosco. Fixado em parede com cola de silicone e fita dupla face. Bandeira em sanduíche de chapa de PVC para dar acabamento no envelopamento. </t>
  </si>
  <si>
    <t xml:space="preserve">Corpo visível em MDF 15mm, revestido na cor chumbo, borda chumbo e textos em adesivo recortado. Elementos aplicados no corpo central em chapa adesivada (detalhe típico A), fixados no corpo com cola de silicone e fita dupla face. Placa fixada no teto com cabos de aço revestidos tipo PESCA 40Lb, através do forro de gesso. Prever acabamentos entre o cabo e o gesso. Fixação em 3 pontos. A fixação do cabo de aço na peça não deve ser aparente (embutir). </t>
  </si>
  <si>
    <t>Vinil adesivo recortado branco ou impressão tipo serigráfica de cura U.V. (fotopolímero) em adesivo cristal aplicado em portas e folhas de vidro.</t>
  </si>
  <si>
    <t xml:space="preserve">Vinil adesivo com impressão tipo serigráfica de cura U.V. (fotopolímero) e laminação fosca aplicado sobre as portas dos elevadores com primmer promotor de aderência nas bordas. </t>
  </si>
  <si>
    <t xml:space="preserve">Bolsa de acrílico cristal 2mm de espessura, com fechamento posterior em acrílico branco 2mm de espessura, através de fita dupla face ref. 3M VHB 4905 (5mm de largura). Bordas sem rebarbas. Abertura lateral para inserir folha de papel impressa. Deve ser previsto arremate com adesivo cor branco no verso do vidro. </t>
  </si>
  <si>
    <t>Instalação placas de comunicação visual</t>
  </si>
  <si>
    <t>25.0</t>
  </si>
  <si>
    <t>SERVIÇOS FINAIS</t>
  </si>
  <si>
    <t>11.11</t>
  </si>
  <si>
    <t>UN</t>
  </si>
  <si>
    <t>TX</t>
  </si>
  <si>
    <t>M2</t>
  </si>
  <si>
    <t>M</t>
  </si>
  <si>
    <t>01.23.056</t>
  </si>
  <si>
    <t>M3</t>
  </si>
  <si>
    <t>Fibra de carbono para reforço estrutural de alta resistência - 300 g/m²</t>
  </si>
  <si>
    <t>UNMES</t>
  </si>
  <si>
    <t>M2MES</t>
  </si>
  <si>
    <t>MXMES</t>
  </si>
  <si>
    <t>KG</t>
  </si>
  <si>
    <t>Taxa de destinação de resíduo sólido em aterro, tipo inerte</t>
  </si>
  <si>
    <t>T</t>
  </si>
  <si>
    <t>M3MES</t>
  </si>
  <si>
    <t>11.11.030</t>
  </si>
  <si>
    <t>Argamassa de cimento e areia, fck = 20 MPa, consumo de cimento 600 kg/m³ - material para injeção em estaca raiz</t>
  </si>
  <si>
    <t>19.01.022</t>
  </si>
  <si>
    <t>Revestimento em granito, espessura de 2 cm, acabamento polido</t>
  </si>
  <si>
    <t>19.01.062</t>
  </si>
  <si>
    <t>Peitoril e/ou soleira em granito, espessura de 2 cm e largura até 20 cm, acabamento polido</t>
  </si>
  <si>
    <t>19.01.064</t>
  </si>
  <si>
    <t>Peitoril e/ou soleira em granito, espessura de 2 cm e largura de 21 cm até 30 cm, acabamento polido</t>
  </si>
  <si>
    <t>19.01.322</t>
  </si>
  <si>
    <t>Rodapé em granito, espessura de 2 cm e altura de 7 cm, acabamento polido</t>
  </si>
  <si>
    <t>Caixilho em alumínio maxim-ar, sob medida</t>
  </si>
  <si>
    <t>Bacia sifonada de louça para pessoas com mobilidade reduzida - capacidade de 6 litros</t>
  </si>
  <si>
    <t>Hidrorepelente incolor para fachada à base de silano-siloxano oligomérico disperso em solvente</t>
  </si>
  <si>
    <t>Proteção passiva contra incêndio com tinta intumescente, tempo requerido de resistência ao fogo TRRF = 120 minutos - aplicação em painéis de gesso acartonado</t>
  </si>
  <si>
    <t>37.06.014</t>
  </si>
  <si>
    <t>Painel autoportante em chapa de aço, com proteção mínima IP 54 - sem componentes</t>
  </si>
  <si>
    <t>37.24.042</t>
  </si>
  <si>
    <t>Dispositivo de proteção contra surto, 1 polo, suportabilidade &lt;= 4 kV, Un até 240V/415V, Iimp = 60 kA, curva de ensaio 10/350µs - classe 1</t>
  </si>
  <si>
    <t>Eletroduto galvanizado conforme NBR13057 -  3/4´ com acessórios</t>
  </si>
  <si>
    <t>Eletroduto galvanizado conforme NBR13057 -  1´ com acessórios</t>
  </si>
  <si>
    <t>Eletroduto galvanizado a quente conforme NBR6323 - 1 1/4´ com acessórios</t>
  </si>
  <si>
    <t>Eletroduto galvanizado a quente conforme NBR6323 - 1 1/2´ com acessórios</t>
  </si>
  <si>
    <t>Eletroduto galvanizado a quente conforme NBR6323 - 2´ com acessórios</t>
  </si>
  <si>
    <t>Eletroduto galvanizado a quente conforme NBR6323 - 2 1/2´ com acessórios</t>
  </si>
  <si>
    <t>Eletroduto galvanizado a quente conforme NBR6323 - 3´ com acessórios</t>
  </si>
  <si>
    <t>Eletroduto galvanizado a quente conforme NBR6323 - 4´ com acessórios</t>
  </si>
  <si>
    <t>41.11.440</t>
  </si>
  <si>
    <t>Válvula de esfera monobloco em latão, passagem plena, acionamento com alavanca, DN= 1/2´</t>
  </si>
  <si>
    <t>Válvula de esfera monobloco em latão, passagem plena, acionamento com alavanca, DN= 3/4´</t>
  </si>
  <si>
    <t>Válvula de esfera monobloco em latão, passagem plena, acionamento com alavanca, DN= 1´</t>
  </si>
  <si>
    <t>47.01.191</t>
  </si>
  <si>
    <t>Válvula de esfera monobloco em latão, passagem plena, acionamento com alavanca, DN= 1.1/4´</t>
  </si>
  <si>
    <t>Válvula de esfera monobloco em latão, passagem plena, acionamento com alavanca, DN= 2´</t>
  </si>
  <si>
    <t>Válvula de gaveta em bronze, haste não ascendente, classe 125 libras para vapor e classe 200 libras para água, óleo e gás, DN= 2 1/2´</t>
  </si>
  <si>
    <t>Válvula de gaveta em bronze, haste não ascendente, classe 125 libras para vapor e classe 200 libras para água, óleo e gás, DN= 3´</t>
  </si>
  <si>
    <t>Bico de sprinkler tipo pendente com rompimento da ampola a 68°C</t>
  </si>
  <si>
    <t>50.05.312</t>
  </si>
  <si>
    <t>Bloco autônomo de iluminação de emergência LED, com autonomia mínima de 3 horas, fluxo luminoso de 2.000 até 3.000 lúmens, equipado com 2 faróis</t>
  </si>
  <si>
    <t>Piso em ladrilho hidráulico podotátil várias cores (25x25cm), assentado com argamassa mista</t>
  </si>
  <si>
    <t>Rejuntamento de piso em ladrilho hidráulico (25x25cm) com argamassa industrializada para rejunte, juntas de 2 mm</t>
  </si>
  <si>
    <t>Lâmpada LED tubular T8 com base G13, de 1850 até 2000 Im - 18 a 20 W</t>
  </si>
  <si>
    <t>Lâmpada LED tubular T8 com base G13, de 3400 até 4000 Im - 36 a 40 W</t>
  </si>
  <si>
    <t>Luminária LED quadrada de sobrepor com difusor prismático translúcido, 4000 K, fluxo luminoso de 1363 a 1800 lm, potência de 15 W a 24 W</t>
  </si>
  <si>
    <t>Luminária LED redonda de sobrepor com difusor recuado translucido, 4000 K, fluxo luminoso de 1900 a 2000 lm, potência de 17 W a 19 W</t>
  </si>
  <si>
    <t>BDI EQUIPAMENTOS</t>
  </si>
  <si>
    <t>TOTAL EQUIPAMENTOS + BDI</t>
  </si>
  <si>
    <t>Administração local</t>
  </si>
  <si>
    <t>TOTAL  I0</t>
  </si>
  <si>
    <t>BDI SERVIÇOS</t>
  </si>
  <si>
    <t>TOTAL  SERVIÇOS +BDI</t>
  </si>
  <si>
    <t>TOTAL SERVIÇOS</t>
  </si>
  <si>
    <t>EQUIPAMENTOS</t>
  </si>
  <si>
    <t>26.0</t>
  </si>
  <si>
    <t>Construçôes de Edificios - Percentual de administração local inserido no custo direto (TC036.076/2011-2) -valores referente a construções de medio porte</t>
  </si>
  <si>
    <t xml:space="preserve">TOTAL ADMINISTRAÇÃO </t>
  </si>
  <si>
    <t>TOTAL  GERALSERVIÇOS</t>
  </si>
  <si>
    <t>26.1</t>
  </si>
  <si>
    <t>Elevador para passageiros, uso interno com capacidade mínima de 600 kg para seis paradas, portas unilaterais</t>
  </si>
  <si>
    <t>FUNDAÇÃO E SUPERESTRUTURA</t>
  </si>
  <si>
    <t>Brise mini wave-paineis ondulados em chapas de aluzinic perfurado</t>
  </si>
  <si>
    <t>CONTRATO</t>
  </si>
  <si>
    <t xml:space="preserve">Item </t>
  </si>
  <si>
    <t>Descrição dos Serviços</t>
  </si>
  <si>
    <t>TOTAL</t>
  </si>
  <si>
    <t xml:space="preserve">BDI </t>
  </si>
  <si>
    <t>TOTAL GERAL</t>
  </si>
  <si>
    <t>1ª</t>
  </si>
  <si>
    <t>2ª</t>
  </si>
  <si>
    <t>3ª</t>
  </si>
  <si>
    <t>4ª</t>
  </si>
  <si>
    <t>5ª</t>
  </si>
  <si>
    <t>6ª</t>
  </si>
  <si>
    <t>7ª</t>
  </si>
  <si>
    <t>8ª</t>
  </si>
  <si>
    <t>9ª</t>
  </si>
  <si>
    <t>10ª</t>
  </si>
  <si>
    <t>11ª</t>
  </si>
  <si>
    <t>12ª</t>
  </si>
  <si>
    <t>13ª</t>
  </si>
  <si>
    <t>14ª</t>
  </si>
  <si>
    <t>15ª</t>
  </si>
  <si>
    <t>16ª</t>
  </si>
  <si>
    <t>17ª</t>
  </si>
  <si>
    <t>18ª</t>
  </si>
  <si>
    <t>19ª</t>
  </si>
  <si>
    <t>20ª</t>
  </si>
  <si>
    <t>21ª</t>
  </si>
  <si>
    <t>22ª</t>
  </si>
  <si>
    <t>23ª</t>
  </si>
  <si>
    <t>24ª</t>
  </si>
  <si>
    <t>25ª</t>
  </si>
  <si>
    <t>26ª</t>
  </si>
  <si>
    <t>27ª</t>
  </si>
  <si>
    <t xml:space="preserve">28ª </t>
  </si>
  <si>
    <t>29ª</t>
  </si>
  <si>
    <t>30ª</t>
  </si>
  <si>
    <t>31ª</t>
  </si>
  <si>
    <t>32ª</t>
  </si>
  <si>
    <t>33ª</t>
  </si>
  <si>
    <t>34ª</t>
  </si>
  <si>
    <t>35ª</t>
  </si>
  <si>
    <t>36ª</t>
  </si>
  <si>
    <t>Valor Total</t>
  </si>
  <si>
    <t>%</t>
  </si>
  <si>
    <t xml:space="preserve">BDI  </t>
  </si>
  <si>
    <t>R$ TOTAL.</t>
  </si>
  <si>
    <t>22.0</t>
  </si>
  <si>
    <t>27.0</t>
  </si>
  <si>
    <t>ADMINISTRAÇÃO LOCAL</t>
  </si>
  <si>
    <t>27.1</t>
  </si>
  <si>
    <t>27.2</t>
  </si>
  <si>
    <t>23.5</t>
  </si>
  <si>
    <t xml:space="preserve">Porta Flexível de pvc, com folhas reforçadas internamente através de malhas de polyester até a altura de 1.100 mm, sendo o pvc de cor cinza de 5 mm, e acima desta medida, com pvc cristal, possibilitando a visualização entre os setores. já na parte superior da porta, volta-se a utilizar o pvc de cor cinza.
</t>
  </si>
  <si>
    <t>M²</t>
  </si>
  <si>
    <t>PASSARELA AEREA / PASSEIO COBERTO</t>
  </si>
  <si>
    <t>Ligações e solda e chumbadores quimico 3/4"composta para estrura metalica</t>
  </si>
  <si>
    <t>3.3</t>
  </si>
  <si>
    <t>3.14</t>
  </si>
  <si>
    <t>6.3</t>
  </si>
  <si>
    <t>11.9</t>
  </si>
  <si>
    <t>17.99</t>
  </si>
  <si>
    <t>17.100</t>
  </si>
  <si>
    <t>17.101</t>
  </si>
  <si>
    <t>17.102</t>
  </si>
  <si>
    <t>17.103</t>
  </si>
  <si>
    <t>22.1</t>
  </si>
  <si>
    <t>22.2</t>
  </si>
  <si>
    <t>22.3</t>
  </si>
  <si>
    <t>22.4</t>
  </si>
  <si>
    <t>22.5</t>
  </si>
  <si>
    <t>22.6</t>
  </si>
  <si>
    <t>22.7</t>
  </si>
  <si>
    <t>23.6</t>
  </si>
  <si>
    <t>23.7</t>
  </si>
  <si>
    <t>23.8</t>
  </si>
  <si>
    <t>23.9</t>
  </si>
  <si>
    <t>23.10</t>
  </si>
  <si>
    <t xml:space="preserve">      </t>
  </si>
  <si>
    <t>Estação de Operação - Processador Intel® Core™ i5-9400, Windows 10, placa de vídeo integrada, 16GB, 1TB e teclado e mouse incluso.</t>
  </si>
  <si>
    <t>Monitor 21.5" LED Full Hd 5ms 60Hz HDMI D-sub Vesa</t>
  </si>
  <si>
    <t>sw</t>
  </si>
  <si>
    <t>Repetidor BACnet MS/TP 24VDC sem caixa</t>
  </si>
  <si>
    <t>Conversor RS485 / RS232 serial port, optically isolated / 10/100Base-Tx Ethernet 2 port</t>
  </si>
  <si>
    <t>Composição quadro elétrico 500X400X200 para 1 controladora tipo Gerenciadora com bornes apenas para alimentação</t>
  </si>
  <si>
    <t xml:space="preserve">Software de medição, coleta, histórico, rateio e tarifação Omnirate View </t>
  </si>
  <si>
    <t>Medidor de Consumo da Concessionária</t>
  </si>
  <si>
    <t xml:space="preserve">Cabo ótico para MEC </t>
  </si>
  <si>
    <t>Gateway de Leitura Modbus</t>
  </si>
  <si>
    <t>Modulo coletor de Insumos BACNet/Modbus (16DI/NTC)</t>
  </si>
  <si>
    <t>Composição quadro elétrico 500X400X200 para 1 controladora Mercato com bornes apenas para alimentação</t>
  </si>
  <si>
    <t>Controlador programável BACnet e Modbus (8AI , 18DI/NTC, 4AO, 16DO) - com porta ETHERNET</t>
  </si>
  <si>
    <t>Controlador programável BACnet e Modbus (26DI/NTC, 4AO, 16DO) - com porta ETHERNET</t>
  </si>
  <si>
    <t>Controlador programável com protocolo BACnet e Modbus (8UI, 6DO, 3AO) e Porta Ethernet</t>
  </si>
  <si>
    <t>Composição quadro elétrico 800X600X200 para 3 controladoras Mercato com bornes apenas para alimentação</t>
  </si>
  <si>
    <t>Composição quadro elétrico 800X800X200 para 5 controladoras Mercato com bornes apenas para alimentação</t>
  </si>
  <si>
    <t>Controlador para VAV, 2 UI, 1 Airflow, 1 IBS Actuator, 2 Form A Triac Outputs</t>
  </si>
  <si>
    <t>Room Temperature Sensor with LCD 10K OHM (Type 3) Thermistor</t>
  </si>
  <si>
    <t>Suporte para montagem de controladora VAV tipo PUL</t>
  </si>
  <si>
    <t>Transformador monofasico entrada 127 220 VAC / saída 24 VAC 10 VA 60hz</t>
  </si>
  <si>
    <t>Porta fusivel com rabicho pequeno</t>
  </si>
  <si>
    <t>Fusivel de vidro rapido 20agf-1,00A-20x5mm</t>
  </si>
  <si>
    <t>Composição quadro elétrico 500X400X200 para 1 controladora B3 com bornes apenas para alimentação</t>
  </si>
  <si>
    <t>Sensor pressao dif. bidirecional +-1, 2.5, 5, 10 pol wc fs</t>
  </si>
  <si>
    <t>Pressostato diferencial de ar ON/OFF com range de 200 a 1000Pa</t>
  </si>
  <si>
    <t>Sensor de temperatura de duto 8" PT1000 com saída 4-20mA</t>
  </si>
  <si>
    <t>Sensor de pressão diferencial ambiente (4-20mA ou 0-5/10V)  bidirecional (+/-) com range selecionável (0,1", 0,15", 0,25", 0,5" w.c.) e display LCD</t>
  </si>
  <si>
    <t>Relé de corrente tipo split core e ajustável com range de 0 a 200A e LED's Vermelho/Verde</t>
  </si>
  <si>
    <t>Transmissor de nível eletronico bóia magnético compacto invólucro a prova de explosão 4-20mA</t>
  </si>
  <si>
    <t>Transmissor de nível tipo hidrostático pendular 10mca 15m</t>
  </si>
  <si>
    <t>Kit para pressostato com 2 pitot e mangueira</t>
  </si>
  <si>
    <t xml:space="preserve">Serviços de Engenharia p/ coordenação da obra, projeto, comissionamento, programação, telas gráficas, start-up, treinamento, as built, elaboração manuais e despesas de deslocamento </t>
  </si>
  <si>
    <t>sv</t>
  </si>
  <si>
    <t xml:space="preserve">Serviços p/ execução da fixação e montagem dos equipamentos e interligações elétricas e despesas de deslocamento </t>
  </si>
  <si>
    <t>Certificação de ponto UTP</t>
  </si>
  <si>
    <t xml:space="preserve">DETECÇÃO E ALARME DE INCÊNDIO                                                                                                                                                          </t>
  </si>
  <si>
    <t>Panel kit premium license, wall-mount</t>
  </si>
  <si>
    <t>Mod de Circuito End., 1600m (LSNi)</t>
  </si>
  <si>
    <t>Bateria 12V 26AH</t>
  </si>
  <si>
    <t>Trilho Pequeno (suporta - 4 Módulos)</t>
  </si>
  <si>
    <t>Módulo Exp. De 4 Circuitos de Sirene (NAC)</t>
  </si>
  <si>
    <t>Bateria 12V 12AH</t>
  </si>
  <si>
    <t>Ac. Manual com Botao, Uso Int., Apar., LSNi, Verm.</t>
  </si>
  <si>
    <t>Chave de Teste / Rest Ac.Manual (Serie FMC 300/420)</t>
  </si>
  <si>
    <t>Adaptador montagem 4X4 para acionador manual</t>
  </si>
  <si>
    <t>Indicador Visual (LSNi), Uso Int.,Verm.</t>
  </si>
  <si>
    <t>Base com Sirene LSNi, Uso Interno, Vermelho</t>
  </si>
  <si>
    <t>Composição trafo e conjunto de borne para alimentação de damper / válvula</t>
  </si>
  <si>
    <t>Base Padrao p/ Dctr. Serie 420/320, Logo Bosch, 2F</t>
  </si>
  <si>
    <t>Suporte para fixação 1 módulo em caixa de passagem</t>
  </si>
  <si>
    <t>Rele eletromecanico 1C reversivel 6a 240vca/220vcc din 35mm</t>
  </si>
  <si>
    <t>Mod.Isolador de Curto- Circuito, Mont.Superf.</t>
  </si>
  <si>
    <t>Fechadura eletromagnetica tipo "door holder"</t>
  </si>
  <si>
    <t>Suporte para Fechadura eletromagnetica tipo "door holder"</t>
  </si>
  <si>
    <t>CONTROLE DE ACESSO</t>
  </si>
  <si>
    <t>Web Câmera 3.0Mpixel - Videochamadas em HD 720p - com Microfone - 960-000694</t>
  </si>
  <si>
    <t>Display LCD SMALL 16x2 (4,4 x 8,4)</t>
  </si>
  <si>
    <t>Placa auxiliar para instalação de leitora</t>
  </si>
  <si>
    <t>Botão antivandalismo duplo contato em inox</t>
  </si>
  <si>
    <t>Espelho inox com inscricoes exit/saida para botao ø22mm</t>
  </si>
  <si>
    <t>Tampa plástica - Preta s/ fenda</t>
  </si>
  <si>
    <t>Fonte p/ +12V-3A out. 85-265 vac in</t>
  </si>
  <si>
    <t>Kit pictograma</t>
  </si>
  <si>
    <t>Kit urna coletora de cartões</t>
  </si>
  <si>
    <t>Portinhola Inox vidro c/ montantes e batedor de tubo 1.1/2"</t>
  </si>
  <si>
    <t>Totem unique urna dupla com paineis ULDI – urna/leitor/display/interfone</t>
  </si>
  <si>
    <t>CFTV IP</t>
  </si>
  <si>
    <t>Kit multimidia wired 600 (teclado / mouse) black</t>
  </si>
  <si>
    <t xml:space="preserve">Monitor lfd 43" ips fhd standalone hdmi/usb (16/7) 300nits                                                                                                                                                                                                                                                                                                                                              </t>
  </si>
  <si>
    <t>Suporte inclinável parede lcd 32-65" 45kg vesa 100/200/300/400</t>
  </si>
  <si>
    <t>Acessórios de identificação e organização</t>
  </si>
  <si>
    <t>SONORIZAÇÃO AMBIENTE</t>
  </si>
  <si>
    <t>Estacao de Chamada Geral</t>
  </si>
  <si>
    <t>Sistema de SD/USB/Radio Plena</t>
  </si>
  <si>
    <t>AltoFalante Teto 6W, Metal</t>
  </si>
  <si>
    <t>CHAMADA DE ENFERMAGEM</t>
  </si>
  <si>
    <t>Central Posto de Enfermagem Master 4B c/ Voz - Mesa/Parede</t>
  </si>
  <si>
    <t>Painel Repetidor de Mensagem Alfa Numérico c/ Módulo Integração</t>
  </si>
  <si>
    <t>Estação de leito master plus sem rfid 4b c/ voz caixa 4x2 e embutida em régua de gases</t>
  </si>
  <si>
    <t>Botão Paciente com DIN e RJ</t>
  </si>
  <si>
    <t>Estação para banheiro com cordel com 02 leds de indicação e botão de cancelamento fixação caixa 4x2</t>
  </si>
  <si>
    <t>Sinaleiro SPP SM/MT Espelho 4x2 pol.</t>
  </si>
  <si>
    <t>CONTROLE DE SENHA</t>
  </si>
  <si>
    <t>Emissor de senhas totem Touch de tela de 9 polegadas</t>
  </si>
  <si>
    <t xml:space="preserve">Serviços de Engenharia p/ coordenação da obra, projeto, comissionamento, programação e as built, elaboração manuais e despesas de deslocamento </t>
  </si>
  <si>
    <t>HORA SINCRONIZADA</t>
  </si>
  <si>
    <t>Acessórios e miscelâneas</t>
  </si>
  <si>
    <t>ANTENA COLETIVA</t>
  </si>
  <si>
    <t>Divisor 1/3 CATV 1 GHz Solder Back SP-31GS</t>
  </si>
  <si>
    <t>Conector tipo F</t>
  </si>
  <si>
    <t>CERTIFICAÇÃO CABEAMENTO ESTRUTURADO</t>
  </si>
  <si>
    <t>Certificação otdr ou power meter de fibras ópticas</t>
  </si>
  <si>
    <t>22.8</t>
  </si>
  <si>
    <t>22.9</t>
  </si>
  <si>
    <t>4.0</t>
  </si>
  <si>
    <t>4.1</t>
  </si>
  <si>
    <t>4.2</t>
  </si>
  <si>
    <t>4.3</t>
  </si>
  <si>
    <t>4.4</t>
  </si>
  <si>
    <t>4.5</t>
  </si>
  <si>
    <t>4.6</t>
  </si>
  <si>
    <t>4.7</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</si>
  <si>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</si>
  <si>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</si>
  <si>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</si>
  <si>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</si>
  <si>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</si>
  <si>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</si>
  <si>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</si>
  <si>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</si>
  <si>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</si>
  <si>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</si>
  <si>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</si>
  <si>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</si>
  <si>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</si>
  <si>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</si>
  <si>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</si>
  <si>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</si>
  <si>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</si>
  <si>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</si>
  <si>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</si>
  <si>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</si>
  <si>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</si>
  <si>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</si>
  <si>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</si>
  <si>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</si>
  <si>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</si>
  <si>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</si>
  <si>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</si>
  <si>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</si>
  <si>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</si>
  <si>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</si>
  <si>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8.3</t>
  </si>
  <si>
    <t>8.4</t>
  </si>
  <si>
    <t>8.5</t>
  </si>
  <si>
    <t>8.6</t>
  </si>
  <si>
    <t>8.7</t>
  </si>
  <si>
    <t>9.9</t>
  </si>
  <si>
    <t>9.10</t>
  </si>
  <si>
    <t>11.10</t>
  </si>
  <si>
    <t>11.12</t>
  </si>
  <si>
    <t>11.13</t>
  </si>
  <si>
    <t>11.14</t>
  </si>
  <si>
    <t>11.15</t>
  </si>
  <si>
    <t>11.17</t>
  </si>
  <si>
    <t>11.19</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</si>
  <si>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</si>
  <si>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</si>
  <si>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</si>
  <si>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</si>
  <si>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</si>
  <si>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</si>
  <si>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</si>
  <si>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</si>
  <si>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</si>
  <si>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</si>
  <si>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</si>
  <si>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</si>
  <si>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</si>
  <si>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</si>
  <si>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</si>
  <si>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</si>
  <si>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</si>
  <si>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</si>
  <si>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</si>
  <si>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</si>
  <si>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</si>
  <si>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</si>
  <si>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</si>
  <si>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</si>
  <si>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</si>
  <si>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15.9</t>
  </si>
  <si>
    <t>15.10</t>
  </si>
  <si>
    <t>15.11</t>
  </si>
  <si>
    <t>15.12</t>
  </si>
  <si>
    <t>15.13</t>
  </si>
  <si>
    <t>15.14</t>
  </si>
  <si>
    <t>15.15</t>
  </si>
  <si>
    <t>15.16</t>
  </si>
  <si>
    <t>15.17</t>
  </si>
  <si>
    <t>15.18</t>
  </si>
  <si>
    <t>15.19</t>
  </si>
  <si>
    <t>15.21</t>
  </si>
  <si>
    <t>15.22</t>
  </si>
  <si>
    <t>15.23</t>
  </si>
  <si>
    <t>15.24</t>
  </si>
  <si>
    <t>15.25</t>
  </si>
  <si>
    <t>15.26</t>
  </si>
  <si>
    <t>15.27</t>
  </si>
  <si>
    <t>15.28</t>
  </si>
  <si>
    <t>15.29</t>
  </si>
  <si>
    <t>15.30</t>
  </si>
  <si>
    <t>15.31</t>
  </si>
  <si>
    <t>15.32</t>
  </si>
  <si>
    <t>15.33</t>
  </si>
  <si>
    <t>15.34</t>
  </si>
  <si>
    <t>15.35</t>
  </si>
  <si>
    <t>15.36</t>
  </si>
  <si>
    <t>16.34</t>
  </si>
  <si>
    <t>16.35</t>
  </si>
  <si>
    <t>16.36</t>
  </si>
  <si>
    <t>16.37</t>
  </si>
  <si>
    <t>16.38</t>
  </si>
  <si>
    <t>16.39</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</si>
  <si>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</si>
  <si>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</si>
  <si>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</si>
  <si>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</si>
  <si>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</si>
  <si>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</si>
  <si>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</si>
  <si>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</si>
  <si>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</si>
  <si>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</si>
  <si>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</si>
  <si>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</si>
  <si>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</si>
  <si>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</si>
  <si>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</si>
  <si>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</si>
  <si>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</si>
  <si>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</si>
  <si>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</si>
  <si>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</si>
  <si>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</si>
  <si>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</si>
  <si>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</si>
  <si>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</si>
  <si>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</si>
  <si>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</si>
  <si>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</si>
  <si>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</si>
  <si>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</si>
  <si>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</si>
  <si>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</si>
  <si>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</si>
  <si>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</si>
  <si>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</si>
  <si>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</si>
  <si>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</si>
  <si>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</si>
  <si>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</si>
  <si>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</si>
  <si>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</si>
  <si>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</si>
  <si>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</si>
  <si>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</si>
  <si>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</si>
  <si>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</si>
  <si>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</si>
  <si>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</si>
  <si>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</si>
  <si>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</si>
  <si>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</si>
  <si>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</si>
  <si>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</si>
  <si>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</si>
  <si>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</si>
  <si>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</si>
  <si>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</si>
  <si>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</si>
  <si>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</si>
  <si>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</si>
  <si>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16.100</t>
  </si>
  <si>
    <t>16.101</t>
  </si>
  <si>
    <t>16.102</t>
  </si>
  <si>
    <t>16.103</t>
  </si>
  <si>
    <t>16.104</t>
  </si>
  <si>
    <t>16.105</t>
  </si>
  <si>
    <t>17.155</t>
  </si>
  <si>
    <t>17.156</t>
  </si>
  <si>
    <t>17.157</t>
  </si>
  <si>
    <t>17.158</t>
  </si>
  <si>
    <t>17.159</t>
  </si>
  <si>
    <t>17.160</t>
  </si>
  <si>
    <t>17.161</t>
  </si>
  <si>
    <t>17.162</t>
  </si>
  <si>
    <t>17.163</t>
  </si>
  <si>
    <t>17.164</t>
  </si>
  <si>
    <t>17.165</t>
  </si>
  <si>
    <t>17.166</t>
  </si>
  <si>
    <t>17.167</t>
  </si>
  <si>
    <t>22.10</t>
  </si>
  <si>
    <t>22.11</t>
  </si>
  <si>
    <t>22.12</t>
  </si>
  <si>
    <t>22.13</t>
  </si>
  <si>
    <t>22.14</t>
  </si>
  <si>
    <t>22.15</t>
  </si>
  <si>
    <t>22.16</t>
  </si>
  <si>
    <t>22.17</t>
  </si>
  <si>
    <t>22.18</t>
  </si>
  <si>
    <t>22.19</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</si>
  <si>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</si>
  <si>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</si>
  <si>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</si>
  <si>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</si>
  <si>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</si>
  <si>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</si>
  <si>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</si>
  <si>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</si>
  <si>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</si>
  <si>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</si>
  <si>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</si>
  <si>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</si>
  <si>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</si>
  <si>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</si>
  <si>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</si>
  <si>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</si>
  <si>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</si>
  <si>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</si>
  <si>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</si>
  <si>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</si>
  <si>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</si>
  <si>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</si>
  <si>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1.4</t>
  </si>
  <si>
    <t>Manual do Edificio Hospitalar em Geral (DATABOOK)</t>
  </si>
  <si>
    <t>"AS BUILT" dos projetos estrutural, instalações elétrica e eletrônica, instalações hidráulica, climatizaçãlo, gases medicinais.</t>
  </si>
  <si>
    <t>1.5</t>
  </si>
  <si>
    <t>1.6</t>
  </si>
  <si>
    <t>1.8</t>
  </si>
  <si>
    <t>1.9</t>
  </si>
  <si>
    <t>2.15</t>
  </si>
  <si>
    <t>3.24</t>
  </si>
  <si>
    <t>3.25</t>
  </si>
  <si>
    <t>3.26</t>
  </si>
  <si>
    <t>7.2</t>
  </si>
  <si>
    <t>7.3</t>
  </si>
  <si>
    <t>7.4</t>
  </si>
  <si>
    <t>7.5</t>
  </si>
  <si>
    <t>10.10</t>
  </si>
  <si>
    <t>13.29</t>
  </si>
  <si>
    <t>13.30</t>
  </si>
  <si>
    <t>13.31</t>
  </si>
  <si>
    <t>17.117</t>
  </si>
  <si>
    <t>17.168</t>
  </si>
  <si>
    <t>17.169</t>
  </si>
  <si>
    <t>17.170</t>
  </si>
  <si>
    <t>17.171</t>
  </si>
  <si>
    <t>17.172</t>
  </si>
  <si>
    <t>17.173</t>
  </si>
  <si>
    <t>17.174</t>
  </si>
  <si>
    <t>17.175</t>
  </si>
  <si>
    <t>17.176</t>
  </si>
  <si>
    <t>17.177</t>
  </si>
  <si>
    <t>17.178</t>
  </si>
  <si>
    <t>17.179</t>
  </si>
  <si>
    <t>14.9</t>
  </si>
  <si>
    <t>6.34</t>
  </si>
  <si>
    <t xml:space="preserve">LOCAL: </t>
  </si>
  <si>
    <t>Furação de 1´ em concreto armado</t>
  </si>
  <si>
    <t>Furação de 2´ em concreto armado</t>
  </si>
  <si>
    <t>Furação de 3´ em concreto armado</t>
  </si>
  <si>
    <t>Furação de 4´ em concreto armado</t>
  </si>
  <si>
    <t>Revestimento em placa cerâmica esmaltada, tipo monoporosa, assentado e rejuntado com argamassa industrializada</t>
  </si>
  <si>
    <t>Revestimento em pastilha de porcelana natural ou esmaltada de 2,5x2,5 cm, assentado e rejuntado com argamassa colante industrializada</t>
  </si>
  <si>
    <t>Forro em painéis de gesso acartonado, espessura de 12,5mm, fixo</t>
  </si>
  <si>
    <t>Forro em fibra mineral NRC 0.85, em placas acústicas removíveis de 625mm x 1250mm</t>
  </si>
  <si>
    <t>Brise metálico fixo em chapa lisa alumínio pré-pintada, formato ogiva, lâmina frontal de 200mm</t>
  </si>
  <si>
    <t>Supressor de surto monofásico, corrente nominal 20 kA, Imax. de surto 50 até 80 kA</t>
  </si>
  <si>
    <t>Eletrocalha perfurada galvanizada a fogo, 150x100 mm, com acessórios</t>
  </si>
  <si>
    <t>Eletrocalha perfurada galvanizada a fogo, 200x100 mm, com acessórios</t>
  </si>
  <si>
    <t>Eletrocalha perfurada galvanizada a fogo, 300x100 mm, com acessórios</t>
  </si>
  <si>
    <t>Eletrocalha perfurada galvanizada a fogo, 400x100 mm, com acessórios</t>
  </si>
  <si>
    <t>Tampa de encaixe para eletrocalha, galvanizada a fogo, L= 100 mm</t>
  </si>
  <si>
    <t>Tampa de encaixe para eletrocalha, galvanizada a fogo, L= 150 mm</t>
  </si>
  <si>
    <t>Tampa de encaixe para eletrocalha, galvanizada a fogo, L= 200 mm</t>
  </si>
  <si>
    <t>Tampa de encaixe para eletrocalha, galvanizada a fogo, L= 300 mm</t>
  </si>
  <si>
    <t>Tampa de encaixe para eletrocalha, galvanizada a fogo, L= 400 mm</t>
  </si>
  <si>
    <t>Suporte para eletrocalha, galvanizado a fogo, 150x50 mm</t>
  </si>
  <si>
    <t>Suporte para eletrocalha, galvanizado a fogo, 100x100 mm</t>
  </si>
  <si>
    <t>Suporte para eletrocalha, galvanizado a fogo, 150x100 mm</t>
  </si>
  <si>
    <t>Suporte para eletrocalha, galvanizado a fogo, 200x100 mm</t>
  </si>
  <si>
    <t>Suporte para eletrocalha, galvanizado a fogo, 300x100 mm</t>
  </si>
  <si>
    <t>Suporte para eletrocalha, galvanizado a fogo, 400x100 mm</t>
  </si>
  <si>
    <t>Relé de tempo eletrônico de 1,5 até 15 minutos - 110V/220V - 50/60Hz</t>
  </si>
  <si>
    <t>Lâmpada LED 13,5W, com base E-27, 1400 até 1510 lm</t>
  </si>
  <si>
    <t>Haste de aterramento de 3/4´ x 3 m</t>
  </si>
  <si>
    <t>Suporte para fixação de fita de alumínio 7/8´ x 1/8´ e/ou cabo de cobre nu, com base ondulada</t>
  </si>
  <si>
    <t>Grelha hemisférica em ferro fundido de 3´</t>
  </si>
  <si>
    <t>Válvula borboleta na configuração wafer motorizada atuador floating diâmetro 3´ a 4´</t>
  </si>
  <si>
    <t>TOTAL ACUMULADO</t>
  </si>
  <si>
    <t>TOTAL GERAL ACUMULADO</t>
  </si>
  <si>
    <t xml:space="preserve"> </t>
  </si>
  <si>
    <t>PROJETO DE RESTAURO</t>
  </si>
  <si>
    <t>Levantamento fotográfico</t>
  </si>
  <si>
    <t xml:space="preserve">Pesquisa Histórica e Documental </t>
  </si>
  <si>
    <t xml:space="preserve">Cronologia Construtiva </t>
  </si>
  <si>
    <t xml:space="preserve">Mapeamento de Danos </t>
  </si>
  <si>
    <t xml:space="preserve">Ensaios de Argamassa </t>
  </si>
  <si>
    <t xml:space="preserve">ptos </t>
  </si>
  <si>
    <t>Elaboração do Projeto de Restauro</t>
  </si>
  <si>
    <t>Protocolo e Acompanhamento do Projeto de Restauro nos órgãos de preservação: CONPRESP e CONDEPHAAT</t>
  </si>
  <si>
    <t xml:space="preserve">SERVIÇOS PRELIMINARES </t>
  </si>
  <si>
    <t>Mobilização</t>
  </si>
  <si>
    <t xml:space="preserve">Proteções e Isolamentos_Janelas e Pisos </t>
  </si>
  <si>
    <t xml:space="preserve">Canteiro de Restauro: Atelier/ Almoxarifado/ Vestiário/ Sanitário/ Escritório </t>
  </si>
  <si>
    <t xml:space="preserve">ESTUDOS E ENSAIOS </t>
  </si>
  <si>
    <t>PROJETO E APROVAÇÃO</t>
  </si>
  <si>
    <t xml:space="preserve">CANTEIRO E PROTEÇÕES </t>
  </si>
  <si>
    <t>mês</t>
  </si>
  <si>
    <t>EQUIPAMENTO DE ACESSO</t>
  </si>
  <si>
    <t>Projeto de ART de equipamentos de acesso</t>
  </si>
  <si>
    <t>Locação de equipamentos de acesso_400 m²</t>
  </si>
  <si>
    <t xml:space="preserve">Frete entrega e retirada </t>
  </si>
  <si>
    <t>Monstagem e Desmontagem</t>
  </si>
  <si>
    <t>meses</t>
  </si>
  <si>
    <t xml:space="preserve">SERVIÇOS ESPECIAIS </t>
  </si>
  <si>
    <t>Prospecções Arquitetônicas_reabertura de vãos</t>
  </si>
  <si>
    <t>Prospecções Pictóricas_Esquadrias e Gradis</t>
  </si>
  <si>
    <t>COBERTURA</t>
  </si>
  <si>
    <t xml:space="preserve">Restauro da cobertura; Manutenção das telhas_alinhamento/ substituição/ lavagem; Revisão do madeiramento_descupinização/ substituições; Instalação de sub cobertura; Revisão de calhas e condutores. </t>
  </si>
  <si>
    <t>FACHADAS_ARGAMASSAS</t>
  </si>
  <si>
    <t>Restauro das fachadas; Remoção das camadas sobrepostas; Nivelamento e reintegração com argamassa de cal; Aplicação de águada de cal; Aplicação de velatura a base de cal; Aplicação de hidrofugante.</t>
  </si>
  <si>
    <t>GRADIS</t>
  </si>
  <si>
    <t xml:space="preserve">Restauro dos gradis </t>
  </si>
  <si>
    <t xml:space="preserve">ESQUADRIAS </t>
  </si>
  <si>
    <t>Esquadrias Madeira_ JANELAS_preparação/ substituições/ enxertos</t>
  </si>
  <si>
    <t>Esquadrias Madeira_ JANELAS_novas_9 UNIDADES</t>
  </si>
  <si>
    <t>Esquadrias Madeira_ JANELAS_pintura</t>
  </si>
  <si>
    <t>Esquadrias Madeira_ JANELAS_vidros</t>
  </si>
  <si>
    <t xml:space="preserve">Esquadrias Madeira_ PORTAS_preparação/ substituições/ enxertos </t>
  </si>
  <si>
    <t>Esquadrias Madeira_ PORTAS_pintura</t>
  </si>
  <si>
    <t>Esquadrias Metálica_ JANELAS_preparação/ substituições</t>
  </si>
  <si>
    <t>Esquadrias Metálica_ JANELAS_pintura</t>
  </si>
  <si>
    <t>Esquadrias Metálica_ JANELAS_vidros</t>
  </si>
  <si>
    <t>Esquadrias Metálica_ JANELAS_VITRAL</t>
  </si>
  <si>
    <t>Esquadrias Metálica_ PORTAS_preparação/substituições</t>
  </si>
  <si>
    <t>Esquadrias Metálica_ PORTAS_pintura</t>
  </si>
  <si>
    <t>Esquadrias Metálica_ PORTAS_vidros</t>
  </si>
  <si>
    <t>PISOS</t>
  </si>
  <si>
    <t>Pastilha Sextavada_limpeza</t>
  </si>
  <si>
    <t>Pastilha Sextavada_substituição</t>
  </si>
  <si>
    <t>Piso de mármore_restauração</t>
  </si>
  <si>
    <t>Escada de mármore_restauração</t>
  </si>
  <si>
    <t>Ladrilho Hidráulico</t>
  </si>
  <si>
    <t>25.3</t>
  </si>
  <si>
    <t>25.4</t>
  </si>
  <si>
    <t>25.5</t>
  </si>
  <si>
    <t>25.6</t>
  </si>
  <si>
    <t>25.7</t>
  </si>
  <si>
    <t>25.8</t>
  </si>
  <si>
    <t>25.10</t>
  </si>
  <si>
    <t>25.11</t>
  </si>
  <si>
    <t>25.14</t>
  </si>
  <si>
    <t>25.15</t>
  </si>
  <si>
    <t>25.16</t>
  </si>
  <si>
    <t>25.18</t>
  </si>
  <si>
    <t>25.19</t>
  </si>
  <si>
    <t>25.21</t>
  </si>
  <si>
    <t>25.23</t>
  </si>
  <si>
    <t>25.25</t>
  </si>
  <si>
    <t>25.27</t>
  </si>
  <si>
    <t>25.29</t>
  </si>
  <si>
    <t>25.31</t>
  </si>
  <si>
    <t>25.32</t>
  </si>
  <si>
    <t>25.33</t>
  </si>
  <si>
    <t>25.34</t>
  </si>
  <si>
    <t>25.35</t>
  </si>
  <si>
    <t>25.36</t>
  </si>
  <si>
    <t>25.37</t>
  </si>
  <si>
    <t>25.38</t>
  </si>
  <si>
    <t>25.39</t>
  </si>
  <si>
    <t>25.40</t>
  </si>
  <si>
    <t>25.41</t>
  </si>
  <si>
    <t>25.42</t>
  </si>
  <si>
    <t>25.43</t>
  </si>
  <si>
    <t>25.45</t>
  </si>
  <si>
    <t>25.46</t>
  </si>
  <si>
    <t>25.47</t>
  </si>
  <si>
    <t>25.48</t>
  </si>
  <si>
    <t>25.49</t>
  </si>
  <si>
    <t>AV. DR ARNALDO 165, PACAEMBU</t>
  </si>
  <si>
    <t>13.32</t>
  </si>
  <si>
    <t xml:space="preserve">PAISAGISMO </t>
  </si>
  <si>
    <t>Bromélia Porto Seguro</t>
  </si>
  <si>
    <t>Bromélia Fireball Vermelha</t>
  </si>
  <si>
    <t>Bromélia Tillandsia Stricta</t>
  </si>
  <si>
    <t>Orelha De Elefante</t>
  </si>
  <si>
    <t>Café</t>
  </si>
  <si>
    <t>Leucofilo</t>
  </si>
  <si>
    <t>Palmeira Leque</t>
  </si>
  <si>
    <t>Pacová</t>
  </si>
  <si>
    <t>Filodendro Undulatum</t>
  </si>
  <si>
    <t>Xanadu</t>
  </si>
  <si>
    <t>Pinanga</t>
  </si>
  <si>
    <t>Tumbergia Arbustiva</t>
  </si>
  <si>
    <t>Agapanto Branco</t>
  </si>
  <si>
    <t>Aspargo Plumoso</t>
  </si>
  <si>
    <t>Dionela</t>
  </si>
  <si>
    <t>Hera</t>
  </si>
  <si>
    <t>Lírio Amarelo</t>
  </si>
  <si>
    <t>Mini-Ixora Amarela</t>
  </si>
  <si>
    <t>Liriope Verde</t>
  </si>
  <si>
    <t>Liriope Variegata</t>
  </si>
  <si>
    <t>Maranta Bicolor</t>
  </si>
  <si>
    <t>Barriga De Sapo</t>
  </si>
  <si>
    <t>Falso-Iris</t>
  </si>
  <si>
    <t>Pilea</t>
  </si>
  <si>
    <t>Guaimbe</t>
  </si>
  <si>
    <t>Russelia Vermelha</t>
  </si>
  <si>
    <t>Russelia Amarela</t>
  </si>
  <si>
    <t>Aspargo Pendente</t>
  </si>
  <si>
    <t>Véu De Noiva</t>
  </si>
  <si>
    <t>Agapanto</t>
  </si>
  <si>
    <t>Rabo De Burro</t>
  </si>
  <si>
    <t>Copaíba</t>
  </si>
  <si>
    <t>Pau-Mulato</t>
  </si>
  <si>
    <t>Grumixama</t>
  </si>
  <si>
    <t>Pitangueira</t>
  </si>
  <si>
    <t>Palmito Juçara</t>
  </si>
  <si>
    <t>Mirindiba</t>
  </si>
  <si>
    <t>Chinchá</t>
  </si>
  <si>
    <t>Ipê-Roxo-De-Bola</t>
  </si>
  <si>
    <t>Ipê-Branco</t>
  </si>
  <si>
    <t>21.12</t>
  </si>
  <si>
    <t>21.13</t>
  </si>
  <si>
    <t>21.14</t>
  </si>
  <si>
    <t>21.15</t>
  </si>
  <si>
    <t>21.16</t>
  </si>
  <si>
    <t>21.17</t>
  </si>
  <si>
    <t>21.18</t>
  </si>
  <si>
    <t>21.19</t>
  </si>
  <si>
    <t>21.21</t>
  </si>
  <si>
    <t>21.22</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</si>
  <si>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</si>
  <si>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</si>
  <si>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</si>
  <si>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</si>
  <si>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</si>
  <si>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</si>
  <si>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</si>
  <si>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</si>
  <si>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</si>
  <si>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</si>
  <si>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</si>
  <si>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</si>
  <si>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</si>
  <si>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</si>
  <si>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</si>
  <si>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</si>
  <si>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</si>
  <si>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</si>
  <si>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</si>
  <si>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</si>
  <si>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</si>
  <si>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</si>
  <si>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</si>
  <si>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</si>
  <si>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</si>
  <si>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</si>
  <si>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</si>
  <si>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 xml:space="preserve">CONSERVAÇÃO E RESTAURO </t>
  </si>
  <si>
    <t>CASA AZUL</t>
  </si>
  <si>
    <t>25.52</t>
  </si>
  <si>
    <t>25.53</t>
  </si>
  <si>
    <t>25.54</t>
  </si>
  <si>
    <t>25.55</t>
  </si>
  <si>
    <t>25.56</t>
  </si>
  <si>
    <t>25.57</t>
  </si>
  <si>
    <t>25.58</t>
  </si>
  <si>
    <t>25.59</t>
  </si>
  <si>
    <t>25.60</t>
  </si>
  <si>
    <t xml:space="preserve">CASA ROSADA </t>
  </si>
  <si>
    <t>25.62</t>
  </si>
  <si>
    <t>25.64</t>
  </si>
  <si>
    <t>25.65</t>
  </si>
  <si>
    <t>25.66</t>
  </si>
  <si>
    <t>25.67</t>
  </si>
  <si>
    <t>25.68</t>
  </si>
  <si>
    <t>25.69</t>
  </si>
  <si>
    <t>25.70</t>
  </si>
  <si>
    <t>25.71</t>
  </si>
  <si>
    <t>25.72</t>
  </si>
  <si>
    <t>TELHADO</t>
  </si>
  <si>
    <t>MANUTENÇÃO ELÉTRICA</t>
  </si>
  <si>
    <t>25.73</t>
  </si>
  <si>
    <t>25.74</t>
  </si>
  <si>
    <t>Casca de Pinus Comum</t>
  </si>
  <si>
    <t xml:space="preserve">Areia média Lavada </t>
  </si>
  <si>
    <t>kg</t>
  </si>
  <si>
    <t>21.51</t>
  </si>
  <si>
    <t>21.52</t>
  </si>
  <si>
    <t>25.75</t>
  </si>
  <si>
    <t>25.76</t>
  </si>
  <si>
    <t>SERVIÇO EM SOLO E ROCHA, MECANIZADO (INFRAESTRUTURA INSTALAÇÕES)</t>
  </si>
  <si>
    <t>22.43</t>
  </si>
  <si>
    <t>22.44</t>
  </si>
  <si>
    <t>22.45</t>
  </si>
  <si>
    <t>22.46</t>
  </si>
  <si>
    <t>22.47</t>
  </si>
  <si>
    <t>22.48</t>
  </si>
  <si>
    <t>22.49</t>
  </si>
  <si>
    <t>COMUNICAÇÃO VISUAL</t>
  </si>
  <si>
    <t>PAVIMENTAÇÃO / PASSEIO / PAISAGISMO</t>
  </si>
  <si>
    <t>21.53</t>
  </si>
  <si>
    <t>21.54</t>
  </si>
  <si>
    <t>21.55</t>
  </si>
  <si>
    <t>21.56</t>
  </si>
  <si>
    <t>21.57</t>
  </si>
  <si>
    <t>21.58</t>
  </si>
  <si>
    <t>21.59</t>
  </si>
  <si>
    <t>21.60</t>
  </si>
  <si>
    <t>21.61</t>
  </si>
  <si>
    <t>21.62</t>
  </si>
  <si>
    <t>21.63</t>
  </si>
  <si>
    <t>17.47</t>
  </si>
  <si>
    <t>17.180</t>
  </si>
  <si>
    <t>17.181</t>
  </si>
  <si>
    <t>17.182</t>
  </si>
  <si>
    <t>17.183</t>
  </si>
  <si>
    <t>13.33</t>
  </si>
  <si>
    <t>13.34</t>
  </si>
  <si>
    <t>13.35</t>
  </si>
  <si>
    <t>13.36</t>
  </si>
  <si>
    <t>13.37</t>
  </si>
  <si>
    <t>13.38</t>
  </si>
  <si>
    <t>13.39</t>
  </si>
  <si>
    <t>6.35</t>
  </si>
  <si>
    <t>6.36</t>
  </si>
  <si>
    <t>6.37</t>
  </si>
  <si>
    <t>6.38</t>
  </si>
  <si>
    <t>6.39</t>
  </si>
  <si>
    <t>6.40</t>
  </si>
  <si>
    <t>6.41</t>
  </si>
  <si>
    <t>Caixilho tipo Pele de Vidro / Estrutura de alumínio, pintura eletrostática na cor branco olga color ou prodec; Vidro Neutro, composto por: Vidro incolor 4mm, Pvb incolor 0,38mm e Vidro incolor 3mm.</t>
  </si>
  <si>
    <t>Fornecimento e montagem de Vidro neutro duplo insulado; composto por: Vidro cinza 4mm. Pvb incolor e Vidro Refletor incolor 4mm.</t>
  </si>
  <si>
    <t>Fornecimento e montagem de Vidro Laminado unitizado sistema CDA; composto por: Vidro cinza 4mm reflecta  da cebrace, Pvb incolor e Vidro Reflector incolor 4mm.</t>
  </si>
  <si>
    <t>Fornecimento e montagem de Caixilho com Vidro e  Micropersiana Insuladas horizontais orientaveis,em laminas de aluminio flexivel 12mm para camara de 20mm entre vidro,com acionamento em botão giratório e tratamento , "NO FOGGING"</t>
  </si>
  <si>
    <t xml:space="preserve">AUTOMAÇÃO E SUPERVISÃO PREDIAL                                                                                                                                                   </t>
  </si>
  <si>
    <t>Faixa de arremate para rodapé para manta vinílica</t>
  </si>
  <si>
    <t>CPU 01</t>
  </si>
  <si>
    <t>CPU 02</t>
  </si>
  <si>
    <t>CPU 03</t>
  </si>
  <si>
    <t>11.21</t>
  </si>
  <si>
    <t>11.22</t>
  </si>
  <si>
    <t>11.23</t>
  </si>
  <si>
    <t>CPU 04</t>
  </si>
  <si>
    <t>CPU 05</t>
  </si>
  <si>
    <t>CPU 06</t>
  </si>
  <si>
    <t>CPU 07</t>
  </si>
  <si>
    <t>CPU 08</t>
  </si>
  <si>
    <t>CPU 09</t>
  </si>
  <si>
    <t>22.50</t>
  </si>
  <si>
    <t>REDES DE DISTRIBUIÇÃO</t>
  </si>
  <si>
    <t>RÉGUAS / COLUNA RETRÁTIL</t>
  </si>
  <si>
    <t>COMPLEMENTOS DE REDE</t>
  </si>
  <si>
    <t>MÃO DE OBRA - REDE</t>
  </si>
  <si>
    <t>CAIXA DE SECCIONAMENTO</t>
  </si>
  <si>
    <t>MÃO DE OBRA</t>
  </si>
  <si>
    <t>23.14</t>
  </si>
  <si>
    <t>23.15</t>
  </si>
  <si>
    <t>23.16</t>
  </si>
  <si>
    <t>23.17</t>
  </si>
  <si>
    <t>23.18</t>
  </si>
  <si>
    <t>23.19</t>
  </si>
  <si>
    <t>23.21</t>
  </si>
  <si>
    <t>23.22</t>
  </si>
  <si>
    <t>23.23</t>
  </si>
  <si>
    <t>23.24</t>
  </si>
  <si>
    <t>23.25</t>
  </si>
  <si>
    <t>23.27</t>
  </si>
  <si>
    <t>23.29</t>
  </si>
  <si>
    <t>23.31</t>
  </si>
  <si>
    <t>23.32</t>
  </si>
  <si>
    <t>23.34</t>
  </si>
  <si>
    <t>25.77</t>
  </si>
  <si>
    <t>3.27</t>
  </si>
  <si>
    <t>CPU 11</t>
  </si>
  <si>
    <t>CPU 12</t>
  </si>
  <si>
    <t>Equipamentos</t>
  </si>
  <si>
    <t>Distribuição de ar</t>
  </si>
  <si>
    <t>Rede de duto TDC em chapa galvanizada</t>
  </si>
  <si>
    <t>Kq</t>
  </si>
  <si>
    <t>Rede de duto em chapa preta #16</t>
  </si>
  <si>
    <t>Isolamento em manta de lã de vidro RT 1.0 esp. 38 mm</t>
  </si>
  <si>
    <t>m2</t>
  </si>
  <si>
    <t>Isolamento em manta de fibra ceramica - 38mm - rolo c/ 2,32 m2</t>
  </si>
  <si>
    <t>pc</t>
  </si>
  <si>
    <t>Difusor de insuflação 4 vias modelo ADLQ-AG tam. 3</t>
  </si>
  <si>
    <t xml:space="preserve">Grelha de insuflamento modelo AT-AG tam. 325 x 125 mm </t>
  </si>
  <si>
    <t xml:space="preserve">Grelha de insuflamento modelo AT-AG tam. 325 x 225 mm </t>
  </si>
  <si>
    <t xml:space="preserve">Grelha de insuflamento modelo AT-AG tam. 425 x 165 mm </t>
  </si>
  <si>
    <t xml:space="preserve">Grelha de insuflamento modelo AT-AG tam. 425 x 225 mm </t>
  </si>
  <si>
    <t xml:space="preserve">Grelha de insuflamento modelo AT-AG tam. 425 x 325 mm </t>
  </si>
  <si>
    <t xml:space="preserve">Grelha de insuflamento modelo AT-AG tam. 325 x 325 mm </t>
  </si>
  <si>
    <t xml:space="preserve">Grelha de exaustão/retorno modelo AR-AG tam. 225 x 125 mm </t>
  </si>
  <si>
    <t xml:space="preserve">Grelha de exaustão/retorno modelo AR-AG tam. 325 x 165 mm </t>
  </si>
  <si>
    <t xml:space="preserve">Grelha de exaustão/retorno modelo AR-AG tam. 325 x 225 mm </t>
  </si>
  <si>
    <t xml:space="preserve">Grelha de exaustão/retorno modelo AR-AG tam. 525 x 225 mm </t>
  </si>
  <si>
    <t>Damper de regulagem modelo JN-B tam. 650 x 150 mm</t>
  </si>
  <si>
    <t>Damper de vazão constante modelo END tam. 150 x 200 mm</t>
  </si>
  <si>
    <t>Damper de vazão constante modelo END tam. 350 x 200 mm</t>
  </si>
  <si>
    <t>Damper de sobre pressão modelo KUL tam. 600 x 150 mm</t>
  </si>
  <si>
    <t>Damper de sobre pressão modelo KUL tam. 1000 x 900 mm</t>
  </si>
  <si>
    <t>Damper de sobre pressão modelo KUL tam. 1350 x 900 mm</t>
  </si>
  <si>
    <t>Veneziana modelo AWG 585 x 330 mm</t>
  </si>
  <si>
    <t>Veneziana modelo VDF 1600 x 600 mm c/ filtro G4</t>
  </si>
  <si>
    <t>Suportes  e acessorios</t>
  </si>
  <si>
    <t>Rede Hidraulica</t>
  </si>
  <si>
    <t>Tubo galvanizado sem costura SCH 40, Ø 3/4"</t>
  </si>
  <si>
    <t>Tubo preto sem costura SCH 40, Ø 2.1/2"</t>
  </si>
  <si>
    <t>Tubo de isolamento termico em espuma elastomerica 28 x 19 - Ø 3/4" - tubo c/ 2m</t>
  </si>
  <si>
    <t>Tubo de isolamento termico em espuma elastomerica 76 X 19 - Ø 2.1/2" - tubo c/ 2m</t>
  </si>
  <si>
    <t>Fechamento hidraulico Ø 3/4"</t>
  </si>
  <si>
    <t>Eletrica</t>
  </si>
  <si>
    <t>Quadros eletricos de força e comando QEE-HOS-1SS-01</t>
  </si>
  <si>
    <t>Quadros eletricos de força e comando QE-HOS-1SS-01/02</t>
  </si>
  <si>
    <t>Interligação eletrica dos quadros aos equipamentos</t>
  </si>
  <si>
    <t>Difusor de insuflação 4 vias modelo ADLQ-AG tam. 2</t>
  </si>
  <si>
    <t>Difusor de insuflação 4 vias modelo ADLQ-AG tam. 4</t>
  </si>
  <si>
    <t>Difusor de insuflação 4 vias modelo ADLQ-AG tam. 5</t>
  </si>
  <si>
    <t>Difusor de insuflação 3 vias modelo ADQ-AG tam. 320 x 208 mm</t>
  </si>
  <si>
    <t xml:space="preserve">Grelha de Insuflamento modelo AT-AG tam. 225 x 125 mm </t>
  </si>
  <si>
    <t xml:space="preserve">Grelha de Insuflamento modelo AT-AG tam. 325 x 165 mm </t>
  </si>
  <si>
    <t xml:space="preserve">Grelha de exaustão/retorno modelo AR-AG tam. 225 x 165 mm </t>
  </si>
  <si>
    <t xml:space="preserve">Grelha de exaustão/retorno modelo AR-AG tam. 525 x 165 mm </t>
  </si>
  <si>
    <t>Damper corta fogo motorizado modelo FKA-TA-BR-90 tam. 200 x 200 mm</t>
  </si>
  <si>
    <t>Damper corta fogo motorizado modelo FKA-TA-BR-90 tam. 250 x 200 mm</t>
  </si>
  <si>
    <t>Damper corta fogo motorizado modelo FKA-TA-BR-90 tam. 300 x 200 mm</t>
  </si>
  <si>
    <t>Damper corta fogo motorizado modelo FKA-TA-BR-90 tam. 650 x 200 mm</t>
  </si>
  <si>
    <t>Damper de regulagem modelo JN-B tam. 150 x 150 mm</t>
  </si>
  <si>
    <t>Damper de regulagem modelo JN-B tam. 200 x 150 mm</t>
  </si>
  <si>
    <t>Damper de regulagem modelo JN-B tam. 350 x 200 mm</t>
  </si>
  <si>
    <t>Damper de regulagem modelo JN-B tam. 550 x 200 mm</t>
  </si>
  <si>
    <t>Damper de regulagem modelo JN-B tam. 600 x 300 mm</t>
  </si>
  <si>
    <t>Damper de regulagem modelo JN-B tam. 700 x 250 mm</t>
  </si>
  <si>
    <t>Damper de sobre pressão modelo KUL tam. 400 x 250 mm</t>
  </si>
  <si>
    <t>Damper de sobre pressão modelo KUL tam. 650 x 200 mm</t>
  </si>
  <si>
    <t>Veneziana modelo AWG 385 x 330 mm</t>
  </si>
  <si>
    <t>Veneziana modelo VDF 1155 x 385 mm c/ filtro G4</t>
  </si>
  <si>
    <t>Veneziana modelo VDF 1585 x 330 mm c/ filtro G4</t>
  </si>
  <si>
    <t>Tubo galvanizado sem costura SCH 40, Ø 1"</t>
  </si>
  <si>
    <t>Tubo galvanizado sem costura SCH 40, Ø 1.1/4"</t>
  </si>
  <si>
    <t>Tubo galvanizado sem costura SCH 40, Ø 1.1/2"</t>
  </si>
  <si>
    <t>Tubo galvanizado sem costura SCH 40, Ø 2"</t>
  </si>
  <si>
    <t>Tubo preto sem costura SCH 40, Ø 4"</t>
  </si>
  <si>
    <t>Tubo de isolamento termico em espuma elastomerica 35 x 19 - Ø 1" - tubo c/ 2m</t>
  </si>
  <si>
    <t>Tubo de isolamento termico em espuma elastomerica 42 X 19 - Ø 1.1/4" - tubo c/ 2m</t>
  </si>
  <si>
    <t>Tubo de isolamento termico em espuma elastomerica 54 X 19 - Ø 1.1/2" - tubo c/ 2m</t>
  </si>
  <si>
    <t>Tubo de isolamento termico em espuma elastomerica 60 X 19 - Ø 2" - tubo c/ 2m</t>
  </si>
  <si>
    <t>Tubo de isolamento termico em espuma elastomerica 114 X 19 - Ø 4" - tubo c/ 2m</t>
  </si>
  <si>
    <t>Fechamento hidraulico Ø 1"</t>
  </si>
  <si>
    <t>Quadros eletricos de força e comando QE-HOS-TE-02/03</t>
  </si>
  <si>
    <t>Damper de regulagem modelo JN-B tam. 400 x 350 mm</t>
  </si>
  <si>
    <t>Damper de regulagem modelo JN-B tam. 750 x 300 mm</t>
  </si>
  <si>
    <t>Veneziana modelo VDF 1815 x 385 mm c/ filtro G4</t>
  </si>
  <si>
    <t>Quadros eletricos de força e comando QE-HOS-1P-03/04</t>
  </si>
  <si>
    <t xml:space="preserve">Grelha de exaustão/retorno modelo AR-AG tam. 425 x 165 mm </t>
  </si>
  <si>
    <t xml:space="preserve">Grelha de exaustão/retorno modelo AR-AG tam. 425 x 225 mm </t>
  </si>
  <si>
    <t>Damper de regulagem modelo JN-B tam. 250 x 200 mm</t>
  </si>
  <si>
    <t>Damper de regulagem modelo JN-B tam. 300 x 250 mm</t>
  </si>
  <si>
    <t>Damper de regulagem modelo JN-B tam. 350 x 150 mm</t>
  </si>
  <si>
    <t>Damper de regulagem modelo JN-B tam. 600 x 250 mm</t>
  </si>
  <si>
    <t>Damper de regulagem modelo JN-B tam. 850 x 300 mm</t>
  </si>
  <si>
    <t>Damper corta fogo motorizado modelo FKA-TA-BR-90 tam. 350 x 250 mm</t>
  </si>
  <si>
    <t>Damper corta fogo motorizado modelo FKA-TA-BR-90 tam. 600 x 200 mm</t>
  </si>
  <si>
    <t>Damper corta fogo motorizado modelo FKA-TA-BR-90 tam. 800 x 250 mm</t>
  </si>
  <si>
    <t>Damper corta fogo motorizado modelo FKA-TA-BR-90 tam. 800 x 350 mm</t>
  </si>
  <si>
    <t>Damper de vazão constante modelo END tam. 300 x 200 mm</t>
  </si>
  <si>
    <t>Damper de vazão constante modelo END tam. 800 x 350 mm</t>
  </si>
  <si>
    <t>Veneziana modelo AWG 1650 x 385 mm</t>
  </si>
  <si>
    <t>Tubo preto sem costura SCH 40, Ø 6"</t>
  </si>
  <si>
    <t>Tubo de isolamento termico em espuma elastomerica 165 X 19 - Ø 6" - tubo c/ 2m</t>
  </si>
  <si>
    <t>Quadros eletricos de força e comando QE-HOS-2P-03</t>
  </si>
  <si>
    <t>Difusor de insuflação 3 vias modelo ADQ-AG tam. 371 x 208 mm</t>
  </si>
  <si>
    <t>Damper corta fogo motorizado modelo FKA-TA-BR-90 tam. 400 x 200 mm</t>
  </si>
  <si>
    <t>Damper corta fogo motorizado modelo FKA-TA-BR-90 tam. 450 x 250 mm</t>
  </si>
  <si>
    <t>Damper corta fogo motorizado modelo FKA-TA-BR-90 tam. 500 x 250 mm</t>
  </si>
  <si>
    <t>Damper corta fogo motorizado modelo FKA-TA-BR-90 tam. 600 x 350 mm</t>
  </si>
  <si>
    <t>Damper de regulagem modelo JN-B tam. 200 x 200 mm</t>
  </si>
  <si>
    <t>Damper de regulagem modelo JN-B tam. 250 x 150 mm</t>
  </si>
  <si>
    <t>Damper de regulagem modelo JN-B tam. 300 x 150 mm</t>
  </si>
  <si>
    <t>Damper de regulagem modelo JN-B tam. 300 x 200 mm</t>
  </si>
  <si>
    <t>Damper de vazão constante modelo END tam. 150 x 150 mm</t>
  </si>
  <si>
    <t>Damper de vazão constante modelo END tam. 200 x 200 mm</t>
  </si>
  <si>
    <t>Damper de vazão constante modelo END tam. 400 x 200 mm</t>
  </si>
  <si>
    <t>Damper de vazão constante modelo END tam. 400 x 250 mm</t>
  </si>
  <si>
    <t>Damper de vazão constante modelo END tam. 450 x 200 mm</t>
  </si>
  <si>
    <t>Damper de vazão constante modelo END tam. 500 x 250 mm</t>
  </si>
  <si>
    <t>Damper de vazão constante modelo END tam. 600 x 350 mm</t>
  </si>
  <si>
    <t>Quadros eletricos de força e comando QE-HOS-3P-02/03/04/05/06</t>
  </si>
  <si>
    <t>Quadros eletricos de força e comando QE-HOS-5P-02/03/04/05/06</t>
  </si>
  <si>
    <t>Difusor de insuflação 4 vias modelo ADLQ-AG tam. 6</t>
  </si>
  <si>
    <t>Difusor de insuflação 4 vias modelo ADLQ-AG tam. 7</t>
  </si>
  <si>
    <t xml:space="preserve">Grelha de Exaustão/Retorno modelo AH/AR+AG tam. 225 x 125 mm </t>
  </si>
  <si>
    <t xml:space="preserve">Grelha de Exaustão/Retorno modelo AH/AR+AG tam. 225 x 165 mm </t>
  </si>
  <si>
    <t xml:space="preserve">Grelha de Exaustão/Retorno modelo AH/AR+AG tam. 325 x 165 mm </t>
  </si>
  <si>
    <t xml:space="preserve">Grelha de Exaustão/Retorno modelo AH/AR+AG tam. 325 x 225 mm </t>
  </si>
  <si>
    <t xml:space="preserve">Grelha de Exaustão/Retorno modelo AH/AR+AG tam. 525 x 225 mm </t>
  </si>
  <si>
    <t xml:space="preserve">Grelha de Exaustão/Retorno modelo AH/AR+AG tam. 625 x 325 mm </t>
  </si>
  <si>
    <t xml:space="preserve">Grelha de Exaustão/Retorno modelo AH/AR+AG tam. 1225 x 225 mm </t>
  </si>
  <si>
    <t>Damper de regulagem modelo JN-B tam. 300 x 500 mm</t>
  </si>
  <si>
    <t>Damper de regulagem modelo JN-B tam. 350 x 500 mm</t>
  </si>
  <si>
    <t>Damper de regulagem modelo JN-B tam. 400 x 300 mm</t>
  </si>
  <si>
    <t>Damper de regulagem modelo JN-B tam. 450 x 250 mm</t>
  </si>
  <si>
    <t>Damper de regulagem modelo JN-B tam. 500 x 400 mm</t>
  </si>
  <si>
    <t>Damper de sobre pressão modelo KUL tam. 500 x 350 mm</t>
  </si>
  <si>
    <t>Damper de sobre pressão modelo KUL tam. 700 x 400 mm</t>
  </si>
  <si>
    <t>Damper de sobre pressão modelo KUL tam. 950 x 300 mm</t>
  </si>
  <si>
    <t>Veneziana modelo AWG 1650 x 1570 mm</t>
  </si>
  <si>
    <t>Veneziana modelo VDF 1385 x 1155 mm c/ filtro G4</t>
  </si>
  <si>
    <t>Fechamento hidraulico Ø 1.1/2"</t>
  </si>
  <si>
    <t>Quadros eletricos de força e comando QEE-AN2-1SS-01</t>
  </si>
  <si>
    <t>Difusor de insuflação 3 vias modelo ADQ-AG tam. 432 x 264 mm</t>
  </si>
  <si>
    <t xml:space="preserve">Grelha de Exaustão/Retorno modelo AH/AR+AG tam. 525 x 325 mm </t>
  </si>
  <si>
    <t>Damper de regulagem modelo JN-B tam. 150 x 100 mm</t>
  </si>
  <si>
    <t>Damper de regulagem modelo JN-B tam. 250 x 250 mm</t>
  </si>
  <si>
    <t>Damper de vazão constante modelo END tam. 300 x 250 mm</t>
  </si>
  <si>
    <t>Damper de vazão constante modelo END tam. 450 x 300 mm</t>
  </si>
  <si>
    <t>Damper de vazão constante modelo END tam. 450 x 350 mm</t>
  </si>
  <si>
    <t>Damper de vazão constante modelo END tam. 600 x 250 mm</t>
  </si>
  <si>
    <t>Damper de regulagem modelo JN-B tam. 600 x 500 mm</t>
  </si>
  <si>
    <t>Damper corta fogo motorizado modelo FKA-TA-BR-90 tam. 350 x 500 mm</t>
  </si>
  <si>
    <t>Damper corta fogo motorizado modelo FKA-TA-BR-90 tam. 450 x 500 mm</t>
  </si>
  <si>
    <t>Damper corta fogo motorizado modelo FKA-TA-BR-90 tam. 500 x 350 mm</t>
  </si>
  <si>
    <t>Damper corta fogo motorizado modelo FKA-TA-BR-90 tam. 600 x 500 mm</t>
  </si>
  <si>
    <t>Veneziana modelo AWG 660 x 585 mm</t>
  </si>
  <si>
    <t>Veneziana modelo AWG 990 x 585 mm</t>
  </si>
  <si>
    <t>Veneziana modelo VDF 990 x 1170 mm c/ filtro G4</t>
  </si>
  <si>
    <t>Fechamento hidraulico Ø 1.1/4"</t>
  </si>
  <si>
    <t>Quadros eletricos de força e comando QE-AN2-COB-01</t>
  </si>
  <si>
    <t>Difusor de insuflação 3 vias modelo ADQ-AG tam. 432 x 208 mm</t>
  </si>
  <si>
    <t>Difusor de Insuflamento de alta indução modelo FD-Q-A-H tam. 625</t>
  </si>
  <si>
    <t xml:space="preserve">Grelha de insuflamento modelo AT-AG tam. 625 x 225 mm </t>
  </si>
  <si>
    <t xml:space="preserve">Grelha de Exaustão/Retorno modelo AH/AR+AG tam. 325 x 125 mm </t>
  </si>
  <si>
    <t xml:space="preserve">Grelha de Exaustão/Retorno modelo AH/AR+AG tam. 825 x 225 mm </t>
  </si>
  <si>
    <t>Damper de regulagem motorizado modelo JN+Motor tam. 650 x 150 mm</t>
  </si>
  <si>
    <t>Tubo em cobre rigido Ø 1/4 x 1/32 - barra c/ 5m</t>
  </si>
  <si>
    <t>Tubo em cobre rigido Ø 3/8 x 1/32 - barra c/ 5m</t>
  </si>
  <si>
    <t>Tubo em cobre rigido Ø 1/2 x 1/32 - barra c/ 5m</t>
  </si>
  <si>
    <t>Tubo em cobre rigido Ø 5/8 x 1/32 - barra c/ 5m</t>
  </si>
  <si>
    <t>Tubo em cobre rigido Ø 3/4 x 1/32 - barra c/ 5m</t>
  </si>
  <si>
    <t>Tubo em cobre rigido Ø 7/8 x 1/16 - barra c/ 5m</t>
  </si>
  <si>
    <t>Tubo em cobre rigido Ø 1 x 1/16 - barra c/ 5m</t>
  </si>
  <si>
    <t>Tubo em cobre rigido Ø 1.1/8 x 1/16 - barra c/ 5m</t>
  </si>
  <si>
    <t>Tubo de isolamento termico em espuma elastomerica Ø 1/4" X 19 mm - pc c/ 2m</t>
  </si>
  <si>
    <t>Tubo de isolamento termico em espuma elastomerica Ø 3/8" X 19 mm - pc c/ 2m</t>
  </si>
  <si>
    <t>Tubo de isolamento termico em espuma elastomerica Ø 1/2" X 19 mm - pc c/ 2m</t>
  </si>
  <si>
    <t>Tubo de isolamento termico em espuma elastomerica Ø 5/8" X 19 mm - pc c/ 2m</t>
  </si>
  <si>
    <t>Tubo de isolamento termico em espuma elastomerica Ø 3/4" X 19 mm - pc c/ 2m</t>
  </si>
  <si>
    <t>Tubo de isolamento termico em espuma elastomerica Ø 7/8" X 19 mm - pc c/ 2m</t>
  </si>
  <si>
    <t>Tubo de isolamento termico em espuma elastomerica Ø 1" X 19 mm - pc c/ 2m</t>
  </si>
  <si>
    <t>Tubo de isolamento termico em espuma elastomerica Ø 1.1/8" X 19 mm - pc c/ 2m</t>
  </si>
  <si>
    <t>Derivação Y</t>
  </si>
  <si>
    <t>Quadros eletricos de força e comando QE-CAZ-TE-01/02/03</t>
  </si>
  <si>
    <t xml:space="preserve">Grelha de insuflamento modelo AT-AG tam. 465 x 165 mm </t>
  </si>
  <si>
    <t xml:space="preserve">Grelha de insuflamento modelo AT-AG tam. 1025 x 225 mm </t>
  </si>
  <si>
    <t xml:space="preserve">Grelha de Exaustão/Retorno modelo AH/AR+AG tam. 425 x 325 mm </t>
  </si>
  <si>
    <t xml:space="preserve">Grelha de Exaustão/Retorno modelo AH/AR+AG tam. 825 x 525 mm </t>
  </si>
  <si>
    <t xml:space="preserve">Grelha de Exaustão/Retorno modelo AH/AR+AG tam. 1025 x 225 mm </t>
  </si>
  <si>
    <t xml:space="preserve">Grelha de Exaustão/Retorno modelo AH/AR+AG tam. 1225 x 425 mm </t>
  </si>
  <si>
    <t xml:space="preserve">Grelha de Exaustão/Retorno modelo AH/AR+AG tam. 1225 x 525 mm </t>
  </si>
  <si>
    <t>Damper de regulagem modelo JN-B tam. 450 x 200 mm</t>
  </si>
  <si>
    <t>Damper de regulagem modelo JN-B tam. 500 x 150 mm</t>
  </si>
  <si>
    <t>Damper de regulagem motorizado modelo JN+Motor tam. 500 x 200 mm</t>
  </si>
  <si>
    <t>Damper de regulagem motorizado modelo JN+Motor tam. 500 x 250 mm</t>
  </si>
  <si>
    <t>Damper de regulagem motorizado modelo JN+Motor tam. 650 x 200 mm</t>
  </si>
  <si>
    <t>Quadros eletricos de força e comando QE-CAZ-MZ-01/02/03/04</t>
  </si>
  <si>
    <t>Damper de vazão constante modelo END tam. 250 x 200 mm</t>
  </si>
  <si>
    <t>Veneziana modelo AWK 197 x 147 mm</t>
  </si>
  <si>
    <t>Veneziana modelo VDF 585 x 330 mm c/ filtro G4</t>
  </si>
  <si>
    <t>Quadros eletricos de força e comando QE-CAZ-PO-01</t>
  </si>
  <si>
    <t xml:space="preserve">Grelha de Insuflamento modelo AT-AG tam. 225 x 165 mm </t>
  </si>
  <si>
    <t xml:space="preserve">Grelha de Insuflamento modelo AT-AG tam. 825 x 325 mm </t>
  </si>
  <si>
    <t xml:space="preserve">Grelha de Insuflamento modelo AT-AG tam. 825 x 425 mm </t>
  </si>
  <si>
    <t>Veneziana modelo AWK 147 x 147 mm</t>
  </si>
  <si>
    <t>Veneziana modelo AWG 1185 x 825 mm</t>
  </si>
  <si>
    <t>Veneziana modelo VDF 1185 x 825 mm c/ filtro G4</t>
  </si>
  <si>
    <t>Veneziana modelo VDF 1185 x 990 mm c/ filtro G4</t>
  </si>
  <si>
    <t>Atenuador de ruido modelo ZFK-450 tam. 450</t>
  </si>
  <si>
    <t xml:space="preserve">Quadros eletricos de força e comando QE-GAR-TE-01 </t>
  </si>
  <si>
    <t>Quadros eletricos de força e comando QE-GAR-TE-02</t>
  </si>
  <si>
    <t>Quadros eletricos de força e comando QE-GAR-TE-03/04/05</t>
  </si>
  <si>
    <t xml:space="preserve">Grelha de retorno modelo AH/AR+AG tam. 525 x 325 mm </t>
  </si>
  <si>
    <t>Tubo em cobre flexivel Ø 1/4 x 1/32 - panqueca c/ 15m</t>
  </si>
  <si>
    <t>Tubo em cobre flexivel Ø 1/2 x 1/32 - panqueca c/ 15m</t>
  </si>
  <si>
    <t>Tubo em cobre flexivel Ø 5/8 x 1/32 - panqueca c/ 15m</t>
  </si>
  <si>
    <t>Tubo em cobre flexivel Ø 7/8 x 1/32 - panqueca c/ 15m</t>
  </si>
  <si>
    <t xml:space="preserve">Grelha de Insuflamento/exaustão modelo AT-AG tam. 225 x 125 mm </t>
  </si>
  <si>
    <t xml:space="preserve">Grelha de Insuflamento/exaustão modelo AT-AG tam. 225 x 165 mm </t>
  </si>
  <si>
    <t xml:space="preserve">Grelha de Insuflamento/exaustão modelo AT-AG tam. 325 x 165 mm </t>
  </si>
  <si>
    <t>Damper de vazão constante modelo END tam. 200 x 250 mm</t>
  </si>
  <si>
    <t>Damper de vazão constante modelo END tam. 250 x 150 mm</t>
  </si>
  <si>
    <t>Damper de vazão constante modelo END tam. 250 x 250 mm</t>
  </si>
  <si>
    <t>Damper de vazão constante modelo END tam. 350 x 300 mm</t>
  </si>
  <si>
    <t>Quadros eletricos de força e comando QE-POR-SU-01</t>
  </si>
  <si>
    <t>Tubo em cobre rigido Ø 1.1/4 x 1/16 - barra c/ 5m</t>
  </si>
  <si>
    <t>Tubo de isolamento termico em espuma elastomerica Ø 1.1/4" X 19 mm - pc c/ 2m</t>
  </si>
  <si>
    <t>Tubo de PVC Ø 15</t>
  </si>
  <si>
    <t>Damper de regulagem modelo RL tam. 300 x 100 mm</t>
  </si>
  <si>
    <t>Damper de regulagem modelo RL tam. 200 x 100 mm</t>
  </si>
  <si>
    <t>Tubo em cobre flexivel Ø 3/8 x 1/32 - panqueca c/ 15m</t>
  </si>
  <si>
    <t>Tubo de isolamento termico blindado Polipex Inverter Ø 1/4" X 19 mm - pc c/ 2m</t>
  </si>
  <si>
    <t>Tubo de isolamento termico blindado Polipex Inverter Ø 3/8" X 19 mm - pc c/ 2m</t>
  </si>
  <si>
    <t>Quadros eletricos de força e comando QE-PRT-TE-01</t>
  </si>
  <si>
    <t>Quadros eletricos de força e comando QE-PA-01/02</t>
  </si>
  <si>
    <t>19.2</t>
  </si>
  <si>
    <t>19.3</t>
  </si>
  <si>
    <t>19.4</t>
  </si>
  <si>
    <t>19.5</t>
  </si>
  <si>
    <t>19.6</t>
  </si>
  <si>
    <t>19.7</t>
  </si>
  <si>
    <t>19.8</t>
  </si>
  <si>
    <t>19.10</t>
  </si>
  <si>
    <t>19.11</t>
  </si>
  <si>
    <t>19.12</t>
  </si>
  <si>
    <t>19.13</t>
  </si>
  <si>
    <t>19.14</t>
  </si>
  <si>
    <t>19.15</t>
  </si>
  <si>
    <t>19.16</t>
  </si>
  <si>
    <t>19.17</t>
  </si>
  <si>
    <t>19.18</t>
  </si>
  <si>
    <t>19.19</t>
  </si>
  <si>
    <t>19.21</t>
  </si>
  <si>
    <t>19.22</t>
  </si>
  <si>
    <t>19.23</t>
  </si>
  <si>
    <t>19.24</t>
  </si>
  <si>
    <t>19.25</t>
  </si>
  <si>
    <t>19.26</t>
  </si>
  <si>
    <t>19.27</t>
  </si>
  <si>
    <t>19.28</t>
  </si>
  <si>
    <t>19.29</t>
  </si>
  <si>
    <t>19.30</t>
  </si>
  <si>
    <t>19.31</t>
  </si>
  <si>
    <t>19.32</t>
  </si>
  <si>
    <t>19.33</t>
  </si>
  <si>
    <t>19.35</t>
  </si>
  <si>
    <t>19.36</t>
  </si>
  <si>
    <t>19.37</t>
  </si>
  <si>
    <t>19.38</t>
  </si>
  <si>
    <t>19.39</t>
  </si>
  <si>
    <t>19.40</t>
  </si>
  <si>
    <t>19.41</t>
  </si>
  <si>
    <t>19.42</t>
  </si>
  <si>
    <t>19.44</t>
  </si>
  <si>
    <t>19.45</t>
  </si>
  <si>
    <t>19.46</t>
  </si>
  <si>
    <t>19.49</t>
  </si>
  <si>
    <t>19.50</t>
  </si>
  <si>
    <t>19.51</t>
  </si>
  <si>
    <t>19.52</t>
  </si>
  <si>
    <t>19.53</t>
  </si>
  <si>
    <t>19.54</t>
  </si>
  <si>
    <t>19.55</t>
  </si>
  <si>
    <t>19.56</t>
  </si>
  <si>
    <t>19.57</t>
  </si>
  <si>
    <t>19.58</t>
  </si>
  <si>
    <t>19.59</t>
  </si>
  <si>
    <t>19.60</t>
  </si>
  <si>
    <t>19.61</t>
  </si>
  <si>
    <t>19.62</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</si>
  <si>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</si>
  <si>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</si>
  <si>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</si>
  <si>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</si>
  <si>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</si>
  <si>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</si>
  <si>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</si>
  <si>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</si>
  <si>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</si>
  <si>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</si>
  <si>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</si>
  <si>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</si>
  <si>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</si>
  <si>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</si>
  <si>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</si>
  <si>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</si>
  <si>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</si>
  <si>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</si>
  <si>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</si>
  <si>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</si>
  <si>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</si>
  <si>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</si>
  <si>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</si>
  <si>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</si>
  <si>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</si>
  <si>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</si>
  <si>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</si>
  <si>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</si>
  <si>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</si>
  <si>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</si>
  <si>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</si>
  <si>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</si>
  <si>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</si>
  <si>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19.98</t>
  </si>
  <si>
    <t>19.99</t>
  </si>
  <si>
    <t>19.100</t>
  </si>
  <si>
    <t>19.101</t>
  </si>
  <si>
    <t>19.102</t>
  </si>
  <si>
    <t>19.103</t>
  </si>
  <si>
    <t>19.104</t>
  </si>
  <si>
    <t>19.105</t>
  </si>
  <si>
    <t>19.106</t>
  </si>
  <si>
    <t>19.107</t>
  </si>
  <si>
    <t>19.108</t>
  </si>
  <si>
    <t>19.109</t>
  </si>
  <si>
    <t>19.110</t>
  </si>
  <si>
    <t>19.111</t>
  </si>
  <si>
    <t>19.112</t>
  </si>
  <si>
    <t>19.113</t>
  </si>
  <si>
    <t>19.114</t>
  </si>
  <si>
    <t>19.115</t>
  </si>
  <si>
    <t>19.116</t>
  </si>
  <si>
    <t>19.119</t>
  </si>
  <si>
    <t>19.120</t>
  </si>
  <si>
    <t>19.121</t>
  </si>
  <si>
    <t>19.122</t>
  </si>
  <si>
    <t>19.123</t>
  </si>
  <si>
    <t>19.124</t>
  </si>
  <si>
    <t>19.125</t>
  </si>
  <si>
    <t>19.127</t>
  </si>
  <si>
    <t>19.128</t>
  </si>
  <si>
    <t>19.129</t>
  </si>
  <si>
    <t>19.130</t>
  </si>
  <si>
    <t>19.131</t>
  </si>
  <si>
    <t>19.132</t>
  </si>
  <si>
    <t>19.133</t>
  </si>
  <si>
    <t>19.134</t>
  </si>
  <si>
    <t>19.135</t>
  </si>
  <si>
    <t>19.136</t>
  </si>
  <si>
    <t>19.137</t>
  </si>
  <si>
    <t>19.138</t>
  </si>
  <si>
    <t>19.139</t>
  </si>
  <si>
    <t>19.140</t>
  </si>
  <si>
    <t>19.141</t>
  </si>
  <si>
    <t>19.142</t>
  </si>
  <si>
    <t>19.143</t>
  </si>
  <si>
    <t>19.145</t>
  </si>
  <si>
    <t>19.146</t>
  </si>
  <si>
    <t>19.147</t>
  </si>
  <si>
    <t>19.148</t>
  </si>
  <si>
    <t>19.149</t>
  </si>
  <si>
    <t>19.150</t>
  </si>
  <si>
    <t>19.151</t>
  </si>
  <si>
    <t>19.152</t>
  </si>
  <si>
    <t>19.153</t>
  </si>
  <si>
    <t>19.154</t>
  </si>
  <si>
    <t>19.155</t>
  </si>
  <si>
    <t>19.156</t>
  </si>
  <si>
    <t>19.157</t>
  </si>
  <si>
    <t>19.158</t>
  </si>
  <si>
    <t>19.159</t>
  </si>
  <si>
    <t>19.160</t>
  </si>
  <si>
    <t>19.161</t>
  </si>
  <si>
    <t>19.162</t>
  </si>
  <si>
    <t>19.165</t>
  </si>
  <si>
    <t>19.166</t>
  </si>
  <si>
    <t>19.167</t>
  </si>
  <si>
    <t>19.168</t>
  </si>
  <si>
    <t>19.170</t>
  </si>
  <si>
    <t>19.171</t>
  </si>
  <si>
    <t>19.172</t>
  </si>
  <si>
    <t>19.173</t>
  </si>
  <si>
    <t>19.174</t>
  </si>
  <si>
    <t>19.175</t>
  </si>
  <si>
    <t>19.176</t>
  </si>
  <si>
    <t>19.177</t>
  </si>
  <si>
    <t>19.178</t>
  </si>
  <si>
    <t>19.179</t>
  </si>
  <si>
    <t>19.180</t>
  </si>
  <si>
    <t>19.181</t>
  </si>
  <si>
    <t>19.182</t>
  </si>
  <si>
    <t>19.183</t>
  </si>
  <si>
    <t>19.184</t>
  </si>
  <si>
    <t>19.185</t>
  </si>
  <si>
    <t>19.186</t>
  </si>
  <si>
    <t>19.187</t>
  </si>
  <si>
    <t>19.188</t>
  </si>
  <si>
    <t>19.189</t>
  </si>
  <si>
    <t>19.190</t>
  </si>
  <si>
    <t>19.191</t>
  </si>
  <si>
    <t>19.192</t>
  </si>
  <si>
    <t>19.193</t>
  </si>
  <si>
    <t>19.195</t>
  </si>
  <si>
    <t>19.196</t>
  </si>
  <si>
    <t>19.197</t>
  </si>
  <si>
    <t>19.198</t>
  </si>
  <si>
    <t>19.199</t>
  </si>
  <si>
    <t>19.200</t>
  </si>
  <si>
    <t>19.201</t>
  </si>
  <si>
    <t>19.202</t>
  </si>
  <si>
    <t>19.203</t>
  </si>
  <si>
    <t>19.204</t>
  </si>
  <si>
    <t>19.205</t>
  </si>
  <si>
    <t>19.206</t>
  </si>
  <si>
    <t>19.207</t>
  </si>
  <si>
    <t>19.209</t>
  </si>
  <si>
    <t>19.210</t>
  </si>
  <si>
    <t>19.211</t>
  </si>
  <si>
    <t>19.213</t>
  </si>
  <si>
    <t>19.214</t>
  </si>
  <si>
    <t>19.216</t>
  </si>
  <si>
    <t>19.217</t>
  </si>
  <si>
    <t>19.218</t>
  </si>
  <si>
    <t>19.219</t>
  </si>
  <si>
    <t>19.221</t>
  </si>
  <si>
    <t>19.222</t>
  </si>
  <si>
    <t>19.223</t>
  </si>
  <si>
    <t>19.224</t>
  </si>
  <si>
    <t>19.225</t>
  </si>
  <si>
    <t>19.226</t>
  </si>
  <si>
    <t>19.227</t>
  </si>
  <si>
    <t>19.228</t>
  </si>
  <si>
    <t>19.229</t>
  </si>
  <si>
    <t>19.230</t>
  </si>
  <si>
    <t>19.231</t>
  </si>
  <si>
    <t>19.232</t>
  </si>
  <si>
    <t>19.233</t>
  </si>
  <si>
    <t>19.234</t>
  </si>
  <si>
    <t>19.235</t>
  </si>
  <si>
    <t>19.236</t>
  </si>
  <si>
    <t>19.237</t>
  </si>
  <si>
    <t>19.238</t>
  </si>
  <si>
    <t>19.239</t>
  </si>
  <si>
    <t>19.240</t>
  </si>
  <si>
    <t>19.241</t>
  </si>
  <si>
    <t>19.242</t>
  </si>
  <si>
    <t>19.243</t>
  </si>
  <si>
    <t>19.244</t>
  </si>
  <si>
    <t>19.245</t>
  </si>
  <si>
    <t>19.246</t>
  </si>
  <si>
    <t>19.247</t>
  </si>
  <si>
    <t>19.248</t>
  </si>
  <si>
    <t>19.249</t>
  </si>
  <si>
    <t>19.250</t>
  </si>
  <si>
    <t>19.252</t>
  </si>
  <si>
    <t>19.253</t>
  </si>
  <si>
    <t>19.254</t>
  </si>
  <si>
    <t>19.255</t>
  </si>
  <si>
    <t>19.256</t>
  </si>
  <si>
    <t>19.257</t>
  </si>
  <si>
    <t>19.258</t>
  </si>
  <si>
    <t>19.259</t>
  </si>
  <si>
    <t>19.260</t>
  </si>
  <si>
    <t>19.261</t>
  </si>
  <si>
    <t>19.263</t>
  </si>
  <si>
    <t>19.264</t>
  </si>
  <si>
    <t>19.267</t>
  </si>
  <si>
    <t>19.268</t>
  </si>
  <si>
    <t>19.269</t>
  </si>
  <si>
    <t>19.270</t>
  </si>
  <si>
    <t>19.272</t>
  </si>
  <si>
    <t>19.273</t>
  </si>
  <si>
    <t>19.275</t>
  </si>
  <si>
    <t>19.276</t>
  </si>
  <si>
    <t>19.277</t>
  </si>
  <si>
    <t>19.278</t>
  </si>
  <si>
    <t>19.279</t>
  </si>
  <si>
    <t>19.280</t>
  </si>
  <si>
    <t>19.281</t>
  </si>
  <si>
    <t>19.282</t>
  </si>
  <si>
    <t>19.283</t>
  </si>
  <si>
    <t>19.284</t>
  </si>
  <si>
    <t>19.285</t>
  </si>
  <si>
    <t>19.286</t>
  </si>
  <si>
    <t>19.287</t>
  </si>
  <si>
    <t>19.288</t>
  </si>
  <si>
    <t>19.289</t>
  </si>
  <si>
    <t>19.290</t>
  </si>
  <si>
    <t>19.291</t>
  </si>
  <si>
    <t>19.292</t>
  </si>
  <si>
    <t>19.293</t>
  </si>
  <si>
    <t>19.295</t>
  </si>
  <si>
    <t>19.296</t>
  </si>
  <si>
    <t>19.297</t>
  </si>
  <si>
    <t>19.298</t>
  </si>
  <si>
    <t>19.299</t>
  </si>
  <si>
    <t>19.300</t>
  </si>
  <si>
    <t>19.301</t>
  </si>
  <si>
    <t>19.303</t>
  </si>
  <si>
    <t>19.304</t>
  </si>
  <si>
    <t>19.305</t>
  </si>
  <si>
    <t>19.306</t>
  </si>
  <si>
    <t>19.307</t>
  </si>
  <si>
    <t>19.308</t>
  </si>
  <si>
    <t>19.309</t>
  </si>
  <si>
    <t>19.310</t>
  </si>
  <si>
    <t>19.311</t>
  </si>
  <si>
    <t>19.312</t>
  </si>
  <si>
    <t>19.314</t>
  </si>
  <si>
    <t>19.315</t>
  </si>
  <si>
    <t>19.319</t>
  </si>
  <si>
    <t>19.320</t>
  </si>
  <si>
    <t>19.321</t>
  </si>
  <si>
    <t>19.322</t>
  </si>
  <si>
    <t>19.323</t>
  </si>
  <si>
    <t>19.324</t>
  </si>
  <si>
    <t>19.325</t>
  </si>
  <si>
    <t>19.326</t>
  </si>
  <si>
    <t>19.327</t>
  </si>
  <si>
    <t>19.329</t>
  </si>
  <si>
    <t>19.330</t>
  </si>
  <si>
    <t>19.331</t>
  </si>
  <si>
    <t>19.332</t>
  </si>
  <si>
    <t>19.333</t>
  </si>
  <si>
    <t>19.334</t>
  </si>
  <si>
    <t>19.335</t>
  </si>
  <si>
    <t>19.336</t>
  </si>
  <si>
    <t>19.337</t>
  </si>
  <si>
    <t>19.338</t>
  </si>
  <si>
    <t>19.339</t>
  </si>
  <si>
    <t>19.340</t>
  </si>
  <si>
    <t>19.341</t>
  </si>
  <si>
    <t>19.342</t>
  </si>
  <si>
    <t>19.343</t>
  </si>
  <si>
    <t>19.344</t>
  </si>
  <si>
    <t>19.345</t>
  </si>
  <si>
    <t>19.346</t>
  </si>
  <si>
    <t>19.347</t>
  </si>
  <si>
    <t>19.348</t>
  </si>
  <si>
    <t>19.349</t>
  </si>
  <si>
    <t>19.350</t>
  </si>
  <si>
    <t>19.351</t>
  </si>
  <si>
    <t>19.352</t>
  </si>
  <si>
    <t>19.353</t>
  </si>
  <si>
    <t>19.354</t>
  </si>
  <si>
    <t>SISTEMA DE GASES MEDICINAIS</t>
  </si>
  <si>
    <t>Regularização de piso com nata de cimento e adesivo de alto desempenho</t>
  </si>
  <si>
    <t>Chapisco com adesivo de alto desempenho</t>
  </si>
  <si>
    <t>21.64</t>
  </si>
  <si>
    <t>21.65</t>
  </si>
  <si>
    <t>8.2</t>
  </si>
  <si>
    <t>01 USINA DIESEL GERADORA para uso como Fonte Auxiliar, COMPOSTA POR 02 GRUPOS GERADORES 
MAQ500C-DINAMIQ, operação automática, potência total de 1000 / 900 kVA em regime Stand-by/Prime na tensão 
de 380/220V, frequência 60Hz, fator de potência 0,8 ind.  Silencioso do tipo Hospitalar com 40dB de atenuação, contenplando  atenuador de ruído para ENTRADA de ar, linha padrão, aplicado em sala de alvenaria, com lamelas 
de absorção sonora para uma atenuação de 85dB(A) +/- 3dB(A) a 1,5m de distância da sala, de dimensões 1400 x 
1500 x 900 mm (largura x altura x comprimento) e  atenuador de ruído para SAÍDA de ar, linha padrão, aplicado em sala de alvenaria, com lamelas de 
absorção sonora para uma atenuação de 85dB(A) +/- 3dB(A) a 1,5m de distância da sala, de dimensões 1400 x 
1500 x 900 mm (largura x altura x comprimento)</t>
  </si>
  <si>
    <t>Quadro de Transferência Automática (ST-7 e ST-8)</t>
  </si>
  <si>
    <t>17.184</t>
  </si>
  <si>
    <t>17.185</t>
  </si>
  <si>
    <t>17.186</t>
  </si>
  <si>
    <t>Tanque para armazenamento de combustível - 2.000 litros</t>
  </si>
  <si>
    <t>17.187</t>
  </si>
  <si>
    <t>17.188</t>
  </si>
  <si>
    <t>17.189</t>
  </si>
  <si>
    <t>17.190</t>
  </si>
  <si>
    <t>17.191</t>
  </si>
  <si>
    <t>17.192</t>
  </si>
  <si>
    <t>17.199</t>
  </si>
  <si>
    <t>17.200</t>
  </si>
  <si>
    <t>17.201</t>
  </si>
  <si>
    <t>17.202</t>
  </si>
  <si>
    <t>17.203</t>
  </si>
  <si>
    <t>17.205</t>
  </si>
  <si>
    <t>17.206</t>
  </si>
  <si>
    <t>17.207</t>
  </si>
  <si>
    <t>17.212</t>
  </si>
  <si>
    <t>17.213</t>
  </si>
  <si>
    <t>17.214</t>
  </si>
  <si>
    <t>17.215</t>
  </si>
  <si>
    <t>17.217</t>
  </si>
  <si>
    <t>PMT-S/E-2-15kV - USO INTERNO / ENTRADA À ESQ. - 20kA</t>
  </si>
  <si>
    <t>19.9</t>
  </si>
  <si>
    <t>19.34</t>
  </si>
  <si>
    <t>19.43</t>
  </si>
  <si>
    <t>19.47</t>
  </si>
  <si>
    <t>19.48</t>
  </si>
  <si>
    <t>19.63</t>
  </si>
  <si>
    <t>19.97</t>
  </si>
  <si>
    <t>19.117</t>
  </si>
  <si>
    <t>19.118</t>
  </si>
  <si>
    <t>19.126</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</si>
  <si>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</si>
  <si>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</si>
  <si>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</si>
  <si>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</si>
  <si>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</si>
  <si>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</si>
  <si>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</si>
  <si>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</si>
  <si>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</si>
  <si>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</si>
  <si>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</si>
  <si>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</si>
  <si>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</si>
  <si>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</si>
  <si>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</si>
  <si>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</si>
  <si>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</si>
  <si>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</si>
  <si>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</si>
  <si>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</si>
  <si>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</si>
  <si>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</si>
  <si>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</si>
  <si>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</si>
  <si>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</si>
  <si>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</si>
  <si>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</si>
  <si>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</si>
  <si>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</si>
  <si>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</si>
  <si>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</si>
  <si>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</si>
  <si>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</si>
  <si>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</si>
  <si>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</si>
  <si>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</si>
  <si>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</si>
  <si>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</si>
  <si>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</si>
  <si>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18.66</t>
  </si>
  <si>
    <t>18.68</t>
  </si>
  <si>
    <t>18.69</t>
  </si>
  <si>
    <t>18.71</t>
  </si>
  <si>
    <t>18.72</t>
  </si>
  <si>
    <t>18.73</t>
  </si>
  <si>
    <t>18.74</t>
  </si>
  <si>
    <t>18.75</t>
  </si>
  <si>
    <t>18.76</t>
  </si>
  <si>
    <t>18.77</t>
  </si>
  <si>
    <t>18.78</t>
  </si>
  <si>
    <t>18.79</t>
  </si>
  <si>
    <t>18.80</t>
  </si>
  <si>
    <t>18.81</t>
  </si>
  <si>
    <t>18.82</t>
  </si>
  <si>
    <t>18.83</t>
  </si>
  <si>
    <t>18.84</t>
  </si>
  <si>
    <t>18.85</t>
  </si>
  <si>
    <t>18.86</t>
  </si>
  <si>
    <t>18.87</t>
  </si>
  <si>
    <t>18.88</t>
  </si>
  <si>
    <t>18.89</t>
  </si>
  <si>
    <t>18.90</t>
  </si>
  <si>
    <t>18.92</t>
  </si>
  <si>
    <t>18.93</t>
  </si>
  <si>
    <t>18.94</t>
  </si>
  <si>
    <t>18.95</t>
  </si>
  <si>
    <t>18.96</t>
  </si>
  <si>
    <t>18.97</t>
  </si>
  <si>
    <t>18.98</t>
  </si>
  <si>
    <t>18.99</t>
  </si>
  <si>
    <t>18.100</t>
  </si>
  <si>
    <t>19.144</t>
  </si>
  <si>
    <t>19.163</t>
  </si>
  <si>
    <t>19.164</t>
  </si>
  <si>
    <t>19.169</t>
  </si>
  <si>
    <t>19.194</t>
  </si>
  <si>
    <t>19.212</t>
  </si>
  <si>
    <t>19.215</t>
  </si>
  <si>
    <t>19.220</t>
  </si>
  <si>
    <t>19.251</t>
  </si>
  <si>
    <t>19.262</t>
  </si>
  <si>
    <t>19.265</t>
  </si>
  <si>
    <t>19.266</t>
  </si>
  <si>
    <t>19.271</t>
  </si>
  <si>
    <t>19.302</t>
  </si>
  <si>
    <t>19.313</t>
  </si>
  <si>
    <t>19.316</t>
  </si>
  <si>
    <t>19.317</t>
  </si>
  <si>
    <t>19.318</t>
  </si>
  <si>
    <t>19.328</t>
  </si>
  <si>
    <t>1.7</t>
  </si>
  <si>
    <t xml:space="preserve">Caixa de Volume de Ar Variavel modelo de referencia TROX TVR-D-100, 95 m3/h </t>
  </si>
  <si>
    <t xml:space="preserve">Caixa de Volume de Ar Variavel modelo de referencia TROX TVR-D-125, 195 m3/h </t>
  </si>
  <si>
    <t>Caixa de Volume de Ar Variavel modelo de referencia TROX TVR-D-160, 265 m3/h</t>
  </si>
  <si>
    <t xml:space="preserve">Caixa de Volume de Ar Variavel modelo de referencia TROX TVR-D-160, 350 m3/h </t>
  </si>
  <si>
    <t>Caixa de Volume de Ar Variavel modelo de referencia TROX TVR-D-200, 545 m3/h</t>
  </si>
  <si>
    <t xml:space="preserve">Caixa de Volume de Ar Variavel modelo de referencia TROX TVR-D-200, 565 m3/h </t>
  </si>
  <si>
    <t xml:space="preserve">Caixa de Volume de Ar Variavel modelo de referencia TROX TVR-D-250, 1410 m3/h </t>
  </si>
  <si>
    <t xml:space="preserve">Gabinete de Ventilação modelo de referencia Projelmec CLD-280 </t>
  </si>
  <si>
    <t>Gabinete de Ventilação modelo de referencia Projelmec CLD-180</t>
  </si>
  <si>
    <t>Gabinete de ventilação Centrifugo dupla aspiração modelo de referencia Projelmec ILD-400, 7115 m3/h  c/ filtro G4+M5 - 70 mmCA</t>
  </si>
  <si>
    <t>Ventilador Centrifugo simples aspiração modelo de referencia Projelmec ISS-560, 7495 m3/h - 25 mmCA</t>
  </si>
  <si>
    <t>Ventilador Centrifugo simples aspiração modelo de referencia Projelmec ISS-400, 3500 m3/h - 25 mmCA</t>
  </si>
  <si>
    <t xml:space="preserve">Ventilador Centrifugo simples aspiração modelo de referencia Projelmec ISS-315, 4260 m3/h - 25 mmCA </t>
  </si>
  <si>
    <t xml:space="preserve">Ventilador Centrifugo simples aspiração modelo de referencia Projelmec ISS-315, 2445 m3/h - 25 mmCA </t>
  </si>
  <si>
    <t xml:space="preserve">Ventilador centrifugo simples aspiração modelo de referencia Projelmec ISS-315, 2320 m3/h </t>
  </si>
  <si>
    <t>Ventilador Centrifugo simples aspiração modelo de referencia Projelmec ISS-250, 1500 m3/h - 25 mmCA</t>
  </si>
  <si>
    <t xml:space="preserve">Ventilador Centrifugo simples aspiração modelo de referencia Projelmec ISS-200, 1140 m3/h - 25 mmCA </t>
  </si>
  <si>
    <t xml:space="preserve">Ventilador Centrifugo simples aspiração modelo de referencia Projelmec ISS-200, 1020 m3/h - 25 mmCA </t>
  </si>
  <si>
    <t xml:space="preserve">Ventilador Centrifugo simples aspiração modelo de referencia Projelmec ISS-160, 545 m3/h - 25 mmCA </t>
  </si>
  <si>
    <t xml:space="preserve">Ventilador Centrifugo simples aspiração modelo de referencia Projelmec ILS-560, 7215 m3/h - 70 mmCA c/ Filtro F7+A3 </t>
  </si>
  <si>
    <t xml:space="preserve">Ventilador Centrifugo simples aspiração modelo de referencia Projelmec ILS-560, 7005 m3/h - 70 mmCA c/ Filtro F7+A3 </t>
  </si>
  <si>
    <t>Ventilador Centrifugo simples aspiração modelo de referencia Projelmec ILS-450, 4855 m3/h - 50 mmCA c/ Filtro F7</t>
  </si>
  <si>
    <t xml:space="preserve">Ventilador Centrifugo dupla aspiração modelo de referencia Projelmec ILD-900, 40600 m3/h - 50 mmCA </t>
  </si>
  <si>
    <t>Ventilador Centrifugo modelo de referencia Projelmec ISD-315 Duplex, 13200 m3/h</t>
  </si>
  <si>
    <t>Ventilador Centrifugo modelo de referencia Projelmec ISD-315 Duplex, 7980 m3/h</t>
  </si>
  <si>
    <t>Ventilador Centrifugo modelo de referencia Projelmec ISD-450 Duplex, 9645 m3/h</t>
  </si>
  <si>
    <t>Unidade evaporadora VRF tipo Vertical de alta pressão modelo de referencia Mitsubishi PFAV- P250VM</t>
  </si>
  <si>
    <t xml:space="preserve">Ventilador axial modelo de referencia Multivac Muro-150A, 110 m3/h </t>
  </si>
  <si>
    <t xml:space="preserve">Unidade evaporadora VRF tipo Teto Embutido modelo de referencia Hitachi RPI8,0FSN3B2 </t>
  </si>
  <si>
    <t>Unidade evaporadora VRF tipo Teto Embutido modelo de referencia Hitachi RPI8,0FSN3B2</t>
  </si>
  <si>
    <t>Unidade evaporadora VRF tipo Teto embutido modelo de referencia Hitachi RPI5,0FSN3B2</t>
  </si>
  <si>
    <t xml:space="preserve">Unidade evaporadora VRF tipo Teto Embutido modelo de referencia Hitachi RPI5,0FSN3B2 </t>
  </si>
  <si>
    <t>Unidade evaporadora VRF tipo Teto Embutido modelo de referencia Hitachi RPI5,0FSN3B2</t>
  </si>
  <si>
    <t>Caixa de ventilação dupla aspiração modelo de referencia S&amp;P CAB-200, 410 m3/h, filtro G1+G3 - 35 mmCA</t>
  </si>
  <si>
    <t xml:space="preserve">Condicionador de ar Convencional modelo de referencia Trox ICH-6 </t>
  </si>
  <si>
    <t xml:space="preserve">Condicionador de ar Convencional modelo de referencia Trox ICH-2 </t>
  </si>
  <si>
    <t>Condicionador de ar Convencional modelo de referencia Trox ICH-6</t>
  </si>
  <si>
    <t>Condicionador de ar Convencional modelo de referencia Trox ICH-7,5</t>
  </si>
  <si>
    <t>Condicionador de ar Convencional modelo de referencia Trox ICH-9</t>
  </si>
  <si>
    <t>Condicionador de ar Convencional modelo de referencia Trox ICV-10</t>
  </si>
  <si>
    <t>Condicionador de ar Convencional modelo de referencia Trox ICV-12,5</t>
  </si>
  <si>
    <t>Condicionador de ar Convencional modelo de referencia Trox ICV-6</t>
  </si>
  <si>
    <t>Condicionador de ar Convencional modelo de referencia Trox ICV-7,5</t>
  </si>
  <si>
    <t xml:space="preserve">Condicionador de ar Convencional modelo de referencia Trox TKZ-31 </t>
  </si>
  <si>
    <t xml:space="preserve">Condicionador de ar Convencional modelo de referencia Trox TKZ-52 </t>
  </si>
  <si>
    <t>Condicionador de ar Fancolete Built-in modelo de referencia Carrier 42B-007</t>
  </si>
  <si>
    <t>Condicionador de ar Fancolete Built-in modelo de referencia Carrier 42B-009</t>
  </si>
  <si>
    <t>Ventilador axial modelo de referencia Projelmec HFB-355, 3500 m3/h</t>
  </si>
  <si>
    <t>Ventilador axial modelo de referencia Projelmec HFB-280, 600 m3/h</t>
  </si>
  <si>
    <t>Unidade evaporadora VRF tipo Teto Embutido modelo de referencia Hitachi RPI4,0FSN3B2</t>
  </si>
  <si>
    <t>Unidade evaporadora VRF tipo Teto Embutido modelo de referencia Hitachi RPI3,0FSN3B2</t>
  </si>
  <si>
    <t>Unidade evaporadora VRF tipo Teto Embutido modelo de referencia Hitachi RPI2,5FSN3B2</t>
  </si>
  <si>
    <t>Unidade evaporadora VRF tipo Teto Embutido modelo de referencia Hitachi RPI2,0FSN3B2</t>
  </si>
  <si>
    <t>Unidade evaporadora VRF tipo Teto Embutido modelo de referencia Hitachi RPI10,0FSN3B2</t>
  </si>
  <si>
    <t>Unidade evaporadora VRF tipo Teto Embutido modelo de referencia Hitachi RPI1,5FSN3B2</t>
  </si>
  <si>
    <t>Unidade evaporadora VRF tipo Teto Embutido modelo de referencia Hitachi RPI1,0FSN3B2</t>
  </si>
  <si>
    <t>Unidade evaporadora VRF Tipo Parede modelo de referencia Hitachi RPK-2,0FSNSM3</t>
  </si>
  <si>
    <t>Unidade evaporadora VRF Teto Aparente modelo de referencia Hitachi RPC4,0FSN3B4</t>
  </si>
  <si>
    <t>Unidade evaporadora VRF Cassete mini modelo de referencia Hitachi RCIM1,5FSN4</t>
  </si>
  <si>
    <t>Unidade evaporadora VRF Cassete mini modelo de referencia Hitachi RCIM1,0FSN4</t>
  </si>
  <si>
    <t>Unidade evaporadora VRF Cassete de 4 vias modelo de referencia Hitachi RCI1,5FSN3B4</t>
  </si>
  <si>
    <t>Condicionador de ar Fancolete Built-in modelo de referencia Carrier 42B-012</t>
  </si>
  <si>
    <t>Condicionador de ar Fancolete Built-in modelo de referencia Carrier 42B-018</t>
  </si>
  <si>
    <t>Condicionador de ar Fancolete Built-in modelo de referencia Carrier 42B-024</t>
  </si>
  <si>
    <t>Condicionador de ar Fancolete Built-in modelo de referencia Carrier 42BCA009</t>
  </si>
  <si>
    <t>Condicionador de ar Fancolete Built-in modelo de referencia Carrier 42BCA012</t>
  </si>
  <si>
    <t>Condicionador de ar Fancolete Built-in modelo de referencia Carrier 42BCA018</t>
  </si>
  <si>
    <t>Condicionador de ar fancolete Built-in, modelo de referencia carrier 42B-009</t>
  </si>
  <si>
    <t>Condicionador de ar fancolete Built-in, modelo de referencia carrier 42B-018</t>
  </si>
  <si>
    <t>Condicionador de ar fancolete Built-in, modelo de referencia carrier 42B-024</t>
  </si>
  <si>
    <t>Condicionador de ar fancolete Built-in, modelo de referencia carrier 42B-030</t>
  </si>
  <si>
    <t>Condicionador de ar Fancolete Cassete modelo de referencia Carrier 40HK10</t>
  </si>
  <si>
    <t>Condicionador de ar Fancolete Cassete modelo de referencia Carrier 40HK12</t>
  </si>
  <si>
    <t>Condicionador de ar Fancolete Cassete modelo de referencia Carrier 40HK20</t>
  </si>
  <si>
    <t>Condicionador de ar Multi-split modelo de referencia Hitachi RAM-70NP4B + 2x RAK-25RPC</t>
  </si>
  <si>
    <t>Condicionador de ar Multi-split modelo de referencia Hitachi RAM-90NP5B + 2x RAI-25QPB + 1x RAI-50QPB</t>
  </si>
  <si>
    <t>Micro ventilador modelo de referencia Multivac AXC-125B, 260 m3/h</t>
  </si>
  <si>
    <t>Micro ventilador modelo de referencia Multivac AXC-150B, 150 m3/h - 10 mmCA c/ timer</t>
  </si>
  <si>
    <t>Micro ventilador modelo de referencia Multivac AXC-150B, 310 m3/h</t>
  </si>
  <si>
    <t>Micro ventilador modelo de referencia S&amp;P SILENT-300 CZ, 100 m3/h</t>
  </si>
  <si>
    <t>Unidade condensadora Split modelo de referencia Hitachi RACIV18B + RPKIV18B</t>
  </si>
  <si>
    <t>Unidade condensadora Split modelo de referencia Hitachi RAP36BL + RPI36AM</t>
  </si>
  <si>
    <t>Unidade Condensadora VRF modelo de referencia Daikin RHXYQ12AYL</t>
  </si>
  <si>
    <t>Unidade condensadora VRF modelo de referencia Hitachi RAS12FSNMB</t>
  </si>
  <si>
    <t>Unidade condensadora VRF modelo de referencia Hitachi RAS14FSNMB</t>
  </si>
  <si>
    <t>Unidade condensadora VRF modelo de referencia Hitachi RAS16FSNMB</t>
  </si>
  <si>
    <t>Unidade condensadora VRF modelo de referencia Hitachi RAS18FSNMB</t>
  </si>
  <si>
    <t>Unidade condensadora VRF modelo de referencia Hitachi RAS22FSNMB</t>
  </si>
  <si>
    <t>Unidade condensadora VRF modelo de referencia Hitachi RAS28FSNMB</t>
  </si>
  <si>
    <t>Unidade condensadora VRF modelo de referencia Hitachi RAS8FSNMB</t>
  </si>
  <si>
    <t>Unidade condensadora VRF modelo de referencia Mitsubishi PUHY-P-250-YJM</t>
  </si>
  <si>
    <t>Unidade evaporadora VRF Cassete 1 via modelo de referencia Hitachi RCIS-AP28K2</t>
  </si>
  <si>
    <t>Unidade Evaporadora VRF Cassete de 4 vias modelo de referencia Daikin FXFQ40AVE</t>
  </si>
  <si>
    <t>Unidade evaporadora VRF Cassete de 4 vias modelo de referencia Hitachi RCI1,0FSN3B4</t>
  </si>
  <si>
    <t xml:space="preserve">Condicionador de ar Convencional modelo de referencia Trox ICH-3                       </t>
  </si>
  <si>
    <t>Servidor PowerEdge: Processador Intel® Xeon® 3.4GHz, 8GB, 2TB, RAID1 + Windows Server 2019 Essentials,16CORE,Digitally</t>
  </si>
  <si>
    <t>Software Enterprise Server para 10 controles</t>
  </si>
  <si>
    <t>SmartX Controller</t>
  </si>
  <si>
    <t>Terminal Base for the base required for each Automation Server</t>
  </si>
  <si>
    <t>fonte de alimentação 24 VAC ou 21-30 VDC</t>
  </si>
  <si>
    <t>Base terminal requerida para cada fonte de alimentação</t>
  </si>
  <si>
    <t>Acopladores a Relé Slim Line Conexão a Parafuso  1C rev. 6A 24VAC/DC DIN 35mm</t>
  </si>
  <si>
    <t>18.67</t>
  </si>
  <si>
    <t>Tampa Cega de Módulos</t>
  </si>
  <si>
    <t>Atuador direto de fumaça e fogo</t>
  </si>
  <si>
    <t xml:space="preserve">Detector de Fumaça </t>
  </si>
  <si>
    <t>Modulo de entradas e saidas</t>
  </si>
  <si>
    <t>Modulo de interface com rele</t>
  </si>
  <si>
    <t>Estação de Operação - Processador Intel® Core™ i5-9400, W10, Placa de vídeo integrada  Intel® UHD Graphics 630, 16GB, 1TB, teclado e mouse incluso. - Estação de Cadastro</t>
  </si>
  <si>
    <t>Impressora de Jato de tinta Térmico, Colorida, Wi-fi, Preto e Bivolt</t>
  </si>
  <si>
    <t>Software de Controle de Acesso - Licença</t>
  </si>
  <si>
    <t>Upgrade do software de controle de acesso existente</t>
  </si>
  <si>
    <t>Controlador porta/portão/cancela connex c/ caixa metálica cx-1 e fonte</t>
  </si>
  <si>
    <t>Controlador catraca connex c/ exp01, display, fonte e bases metálicas</t>
  </si>
  <si>
    <t>Central de Interfonia e Comunicação Condominial 8 até 48 ramais sem ramais</t>
  </si>
  <si>
    <t>Placa 8 Ramais Comunic 16/48 Desbalanceada</t>
  </si>
  <si>
    <t>Fonte de alimentação ac/dc ininterrupta 12v 2a c/ bateria inclusa</t>
  </si>
  <si>
    <t>Terminal portaria para centrais Intelbras</t>
  </si>
  <si>
    <t>Leitora de Proximidade de Cartão</t>
  </si>
  <si>
    <t>Fechadura Eletroimã Prata</t>
  </si>
  <si>
    <t>Acionador de emergência quebra vidro</t>
  </si>
  <si>
    <t>Sensor magnetico porta 3/4" com terminais</t>
  </si>
  <si>
    <t>Catraca tipo pedestal</t>
  </si>
  <si>
    <t>Placa Controladora</t>
  </si>
  <si>
    <t>Sensor anti esmagamento</t>
  </si>
  <si>
    <t>Terminal Dedicado Porteiro</t>
  </si>
  <si>
    <t xml:space="preserve">Serviços de Engenharia p/ coordenação da obra, projeto, comissionamento, programação, start-up, treinamento, as built, elaboração manuais e despesas de deslocamento </t>
  </si>
  <si>
    <t>Servidor PowerEdge Server CPU, Intel® Xeon® Silver 4314 RAID 5 para 3 ou mais HDDs ou SSDs (tipo/velocidade/capacidade correspondente), (5) HD de 12TB 7.2K RPM SATA 6Gbps 512e 3.5" Hot Plug. Windows Essentials 2019 COEM</t>
  </si>
  <si>
    <t>Estação de Visualização: Desktop i7-10700 3ghz 16gb 1tb hd w10 pro GTX 1660</t>
  </si>
  <si>
    <t>Licença de software para câmera</t>
  </si>
  <si>
    <t>Upgrade da licença de software para câmera</t>
  </si>
  <si>
    <t>Câmera Dome Varifocal motorizado IP 2MP, H.265+</t>
  </si>
  <si>
    <t>Câmera Bullet Varifocal motorizado IP 2MP, H.265+ Lente Varifocal 2.8mm a 12MM</t>
  </si>
  <si>
    <t>Controlador Sistema NetMax 120V</t>
  </si>
  <si>
    <t>Modulo Entradas Analógicas</t>
  </si>
  <si>
    <t>Modulo Saidas Analógicas</t>
  </si>
  <si>
    <t>Amplificador PA 2X270W@4/8Ohms/70V/100V</t>
  </si>
  <si>
    <t>Modulo interface rede omneo gigabit 1000 mbit/s full-duplex</t>
  </si>
  <si>
    <t>Suporte para botão do paciente</t>
  </si>
  <si>
    <t>Painel eletrônico de senha de 3 dígitos e 2 dígitos para indicação de ponto de atendimento</t>
  </si>
  <si>
    <t>Relógio Digital em tempo real;
Formato no padrão HORA, MINUTO e SEGUNDO;
Dígitos de 07 (sete) segmentos;
Composto por led’s monocromático vermelho;
Potência luminosa de 240 mCd – ambiente interno;
Altura dos dígitos padrão 4 polegadas (10,16 cm);
Comunicação via TCP-IP - Protocolo NTP;
Gabinete em aço carbono;
Alimentação 110 / 220 Volts;
Visibilidade até 40 metros;</t>
  </si>
  <si>
    <t>Amplificador mod.</t>
  </si>
  <si>
    <t>Tomada Tap 24db</t>
  </si>
  <si>
    <t>18.91</t>
  </si>
  <si>
    <t xml:space="preserve">  AV.DR ARNALDO 165 - PACAEMBU</t>
  </si>
  <si>
    <t>CPU 13</t>
  </si>
  <si>
    <t>COTAÇÃO 01</t>
  </si>
  <si>
    <t>COTAÇÃO 02</t>
  </si>
  <si>
    <t>COTAÇÃO 03</t>
  </si>
  <si>
    <t>COTAÇÃO 04</t>
  </si>
  <si>
    <t>COTAÇÃO 05</t>
  </si>
  <si>
    <t>COTAÇÃO 06</t>
  </si>
  <si>
    <t>COTAÇÃO 07</t>
  </si>
  <si>
    <t>COTAÇÃO 08</t>
  </si>
  <si>
    <t>COTAÇÃO 09</t>
  </si>
  <si>
    <t>COTAÇÃO 10</t>
  </si>
  <si>
    <t>COTAÇÃO 11</t>
  </si>
  <si>
    <t>COTAÇÃO 12</t>
  </si>
  <si>
    <t>COTAÇÃO 13</t>
  </si>
  <si>
    <t>COTAÇÃO 14</t>
  </si>
  <si>
    <t>montagem dos paineis de cabeceira / coluna retrátil / estativas</t>
  </si>
  <si>
    <t>OBRA DE REFORMA - INSTITUTO DE INFECTOLOGIA EMÍLIO RIBAS, ANEXO II (PAVIMENTO INFERIOR, TÉRREO E COBERTURA/ CASA DE MÁQUINAS), PRÉDIO PRINCIPAL ALA A E B (1°SUBSOLO, TÉRREO, 1° PAVIMENTO, 2° PAVIMENTO, 3° PAVIMENTO E 4° PAVIMENTO), EDIFICIO GARAGEM (1° PAVIMENTO, 2° PAVIMENTO, 3° PAVIMENTO, 4° PAVIMENTO E COBERTURA/ CASA DE MÁQUINAS), PORTARIAS, PASSARELA AÉREA, PASSEIO EXTERNO, PASSEIO COBERTO, E RESTAURAÇÃO DA CASA AZUL E CASA ROSADA.</t>
  </si>
  <si>
    <t>Válvula de balanceamento e controle independente de pressão on-off. Ø 3/4"</t>
  </si>
  <si>
    <t>Válvula de balanceamento e controle independente de pressão prop. Ø 1"</t>
  </si>
  <si>
    <t>Válvula de balanceamento e controle independente de pressão prop. Ø 1.1/2"</t>
  </si>
  <si>
    <t>Válvula de balanceamento e controle independente de pressão prop. Ø 1.1/4"</t>
  </si>
  <si>
    <t>Válvula de balanceamento e controle independente de pressão prop. Ø 3/4"</t>
  </si>
  <si>
    <t>Válvula esfera GBC c/ porta de acesso Ø 1/2" - Danfoss</t>
  </si>
  <si>
    <t>Válvula esfera GBC c/ porta de acesso Ø 1/4" - Danfoss</t>
  </si>
  <si>
    <t>Válvula esfera GBC c/ porta de acesso Ø 3/4" - Danfoss</t>
  </si>
  <si>
    <t>Válvula esfera GBC c/ porta de acesso Ø 3/8" - Danfoss</t>
  </si>
  <si>
    <t>Válvula esfera GBC c/ porta de acesso Ø 5/8" - Danfoss</t>
  </si>
  <si>
    <t>Válvula esfera GBC c/ porta de acesso Ø 7/8" - Danfoss</t>
  </si>
  <si>
    <t>Válvula esfera de 1/2" - Alavanca</t>
  </si>
  <si>
    <t>Válvula esfera de 3/4" - Alavanca</t>
  </si>
  <si>
    <t>Válvula esfera de 1" - Alavanca</t>
  </si>
  <si>
    <t>Válvula esfera de 2" - Alavanca</t>
  </si>
  <si>
    <t>Válvula esfera de 2 1/2" - Alavanca</t>
  </si>
  <si>
    <t>-</t>
  </si>
  <si>
    <t>limpeza quimica das tubulações</t>
  </si>
  <si>
    <t>testes especiais com Nitrogenio</t>
  </si>
  <si>
    <t>tarugo para posto embutido</t>
  </si>
  <si>
    <t>posto de oxigênio</t>
  </si>
  <si>
    <t>posto ar medicinal</t>
  </si>
  <si>
    <t>posto vacuo</t>
  </si>
  <si>
    <t>painel de alarme de oxigênio</t>
  </si>
  <si>
    <t>painel de alarme de ar medicinal</t>
  </si>
  <si>
    <t>painel de alarme de vacuo</t>
  </si>
  <si>
    <t>montagem e pintura das redes</t>
  </si>
  <si>
    <t>caixas de seccionamento 40x40</t>
  </si>
  <si>
    <t>RDI-2 - RÉGUA DUPLA COM 500mm</t>
  </si>
  <si>
    <t>RDI-5 - RÉGUA DUPLA COM 1000mm</t>
  </si>
  <si>
    <t>17.193</t>
  </si>
  <si>
    <t>17.194</t>
  </si>
  <si>
    <t>17.195</t>
  </si>
  <si>
    <t>17.196</t>
  </si>
  <si>
    <t>17.197</t>
  </si>
  <si>
    <t>17.198</t>
  </si>
  <si>
    <t>17.204</t>
  </si>
  <si>
    <t>17.208</t>
  </si>
  <si>
    <t>17.209</t>
  </si>
  <si>
    <t>17.210</t>
  </si>
  <si>
    <t>17.211</t>
  </si>
  <si>
    <t>17.216</t>
  </si>
  <si>
    <t>18.4</t>
  </si>
  <si>
    <t>18.8</t>
  </si>
  <si>
    <t>18.9</t>
  </si>
  <si>
    <t>18.10</t>
  </si>
  <si>
    <t>18.25</t>
  </si>
  <si>
    <t>18.70</t>
  </si>
  <si>
    <t>25.61</t>
  </si>
  <si>
    <t>25.78</t>
  </si>
  <si>
    <t>25.79</t>
  </si>
  <si>
    <t>Escada marinheiro com guarda corpo (em aço galvanizado)</t>
  </si>
  <si>
    <t>Bloco terminal conector até 65A / 600V, faixa de aplicação até 16 mm²</t>
  </si>
  <si>
    <t>Lona plástica - 150 micron</t>
  </si>
  <si>
    <t>Luminária LED retangular de sobrepor com difusor translúcido, 4000 K, fluxo luminoso de 3690 a 4800 lm, potência de 35 W a 41 W</t>
  </si>
  <si>
    <t>Válvula de esfera em aço carbono fundido, passagem plena, extremidades rosqueáveis, classe 300 libras para vapor e classe 600 libras para água, óleo e gás, DN= 3/4"</t>
  </si>
  <si>
    <t>Película de controle solar refletiva na cor prata, aplicado em vidros</t>
  </si>
  <si>
    <t>Reforço em madeira no dry wall para instalação de armarios, Louças Sanitárias, Bate Macas, etc</t>
  </si>
  <si>
    <t>(      %)</t>
  </si>
  <si>
    <t>(       %)</t>
  </si>
  <si>
    <t>(        %)</t>
  </si>
  <si>
    <t>(          %)</t>
  </si>
  <si>
    <t>(         %)</t>
  </si>
  <si>
    <t xml:space="preserve">Fonte: </t>
  </si>
  <si>
    <t>MODELO PLANILHA RESUMO</t>
  </si>
  <si>
    <t>MODELO PLANILHA ANALÍTICA</t>
  </si>
  <si>
    <t>MODELO CRONOGRAMA FÍSICO FINANCEIRO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</si>
</sst>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0.000%"/>
    <numFmt numFmtId="167" formatCode="00\ 00\ 00"/>
    <numFmt numFmtId="168" formatCode="m\.d\.yy;@"/>
    <numFmt numFmtId="170" formatCode="[$-416]mmm\-yy;@"/>
    <numFmt numFmtId="171" formatCode="0.0"/>
    <numFmt numFmtId="172" formatCode="_(* #,##0.000000_);_(* \(#,##0.000000\);_(* &quot;-&quot;??_);_(@_)"/>
  </numFmts>
  <fonts count="4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1"/>
      <color indexed="8"/>
      <name val="Calibri"/>
      <family val="2"/>
      <scheme val="minor"/>
    </font>
    <font>
      <sz val="11"/>
      <color indexed="8"/>
      <name val="Arial"/>
      <family val="2"/>
    </font>
    <font>
      <sz val="10"/>
      <name val="Arial"/>
      <family val="2"/>
    </font>
    <font>
      <sz val="10"/>
      <color indexed="8"/>
      <name val="Arial"/>
      <family val="2"/>
    </font>
    <font>
      <sz val="10"/>
      <name val="Arial"/>
      <family val="2"/>
    </font>
    <font>
      <b/>
      <sz val="10"/>
      <name val="Arial"/>
      <family val="2"/>
    </font>
    <font>
      <b/>
      <sz val="12"/>
      <name val="Arial"/>
      <family val="2"/>
    </font>
    <font>
      <b/>
      <sz val="14"/>
      <name val="Arial"/>
      <family val="2"/>
    </font>
    <font>
      <sz val="12"/>
      <name val="Arial"/>
      <family val="2"/>
    </font>
    <font>
      <sz val="12"/>
      <color theme="1"/>
      <name val="Arial"/>
      <family val="2"/>
    </font>
    <font>
      <b/>
      <sz val="26"/>
      <name val="Arial"/>
      <family val="2"/>
    </font>
    <font>
      <sz val="12"/>
      <color rgb="FF0000CC"/>
      <name val="Arial"/>
      <family val="2"/>
    </font>
    <font>
      <sz val="12"/>
      <color rgb="FF000000"/>
      <name val="Arial"/>
      <family val="2"/>
    </font>
    <font>
      <sz val="10"/>
      <color rgb="FF0070C0"/>
      <name val="Arial"/>
      <family val="2"/>
    </font>
    <font>
      <sz val="10"/>
      <color indexed="12"/>
      <name val="Arial"/>
      <family val="2"/>
    </font>
    <font>
      <sz val="10"/>
      <color rgb="FFFF0000"/>
      <name val="Arial"/>
      <family val="2"/>
    </font>
    <font>
      <sz val="10"/>
      <color rgb="FFFF00FF"/>
      <name val="Arial"/>
      <family val="2"/>
    </font>
    <font>
      <b/>
      <i/>
      <sz val="10"/>
      <color indexed="12"/>
      <name val="Arial"/>
      <family val="2"/>
    </font>
    <font>
      <sz val="11"/>
      <color rgb="FF0000CC"/>
      <name val="Calibri"/>
      <family val="2"/>
      <scheme val="minor"/>
    </font>
    <font>
      <sz val="10"/>
      <name val="Calibri"/>
      <family val="2"/>
      <scheme val="minor"/>
    </font>
    <font>
      <b/>
      <sz val="18"/>
      <name val="Arial"/>
      <family val="2"/>
    </font>
    <font>
      <sz val="10"/>
      <color rgb="FF0000CC"/>
      <name val="Arial"/>
      <family val="2"/>
    </font>
    <font>
      <b/>
      <sz val="16"/>
      <name val="Arial"/>
      <family val="2"/>
    </font>
    <font>
      <b/>
      <sz val="28"/>
      <name val="Arial"/>
      <family val="2"/>
    </font>
    <font>
      <b/>
      <sz val="22"/>
      <name val="Arial"/>
      <family val="2"/>
    </font>
    <font>
      <b/>
      <sz val="24"/>
      <name val="Arial"/>
      <family val="2"/>
    </font>
    <font>
      <sz val="11"/>
      <color theme="1"/>
      <name val="Arial"/>
      <family val="2"/>
    </font>
    <font>
      <b/>
      <sz val="10"/>
      <color theme="1"/>
      <name val="Arial"/>
      <family val="2"/>
    </font>
    <font>
      <sz val="14"/>
      <name val="Arial"/>
      <family val="2"/>
    </font>
    <font>
      <sz val="16"/>
      <name val="Arial"/>
      <family val="2"/>
    </font>
    <font>
      <sz val="10"/>
      <name val="Verdana"/>
      <family val="2"/>
    </font>
    <font>
      <b/>
      <sz val="12"/>
      <color theme="1"/>
      <name val="Arial"/>
      <family val="2"/>
    </font>
    <font>
      <sz val="11"/>
      <name val="Arial"/>
      <family val="2"/>
    </font>
    <font>
      <sz val="18"/>
      <name val="Arial"/>
      <family val="2"/>
    </font>
    <font>
      <b/>
      <sz val="18"/>
      <color rgb="FF00B050"/>
      <name val="Arial"/>
      <family val="2"/>
    </font>
    <font>
      <b/>
      <sz val="18"/>
      <color rgb="FFFF0000"/>
      <name val="Arial"/>
      <family val="2"/>
    </font>
    <font>
      <b/>
      <sz val="11"/>
      <name val="Arial"/>
      <family val="2"/>
    </font>
    <font>
      <b/>
      <sz val="8"/>
      <name val="Arial"/>
      <family val="2"/>
    </font>
    <font>
      <sz val="8"/>
      <name val="Calibri"/>
      <family val="2"/>
      <scheme val="minor"/>
    </font>
  </fonts>
  <fills count="29">
    <fill>
      <patternFill patternType="none"/>
    </fill>
    <fill>
      <patternFill patternType="gray125"/>
    </fill>
    <fill>
      <patternFill patternType="none">
        <fgColor indexed="9"/>
      </patternFill>
    </fill>
    <fill>
      <patternFill patternType="solid">
        <fgColor indexed="9"/>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9"/>
      </patternFill>
    </fill>
    <fill>
      <patternFill patternType="solid">
        <fgColor theme="0" tint="-0.14999847407452621"/>
        <bgColor indexed="9"/>
      </patternFill>
    </fill>
    <fill>
      <patternFill patternType="solid">
        <fgColor rgb="FFC0C0C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bgColor indexed="9"/>
      </patternFill>
    </fill>
    <fill>
      <patternFill patternType="solid">
        <fgColor theme="0"/>
      </patternFill>
    </fill>
    <fill>
      <patternFill patternType="solid">
        <fgColor theme="8" tint="0.59999389629810485"/>
        <bgColor indexed="64"/>
      </patternFill>
    </fill>
    <fill>
      <patternFill patternType="solid">
        <fgColor rgb="FFFFFF99"/>
        <bgColor indexed="9"/>
      </patternFill>
    </fill>
    <fill>
      <patternFill patternType="solid">
        <fgColor rgb="FFFFFF99"/>
        <bgColor indexed="64"/>
      </patternFill>
    </fill>
    <fill>
      <patternFill patternType="solid">
        <fgColor theme="4" tint="0.59999389629810485"/>
        <bgColor indexed="9"/>
      </patternFill>
    </fill>
    <fill>
      <patternFill patternType="solid">
        <fgColor theme="4" tint="0.59999389629810485"/>
        <bgColor indexed="64"/>
      </patternFill>
    </fill>
    <fill>
      <patternFill patternType="solid">
        <fgColor rgb="FFFFFFCC"/>
        <bgColor indexed="9"/>
      </patternFill>
    </fill>
    <fill>
      <patternFill patternType="solid">
        <fgColor theme="5" tint="0.59999389629810485"/>
        <bgColor indexed="64"/>
      </patternFill>
    </fill>
    <fill>
      <patternFill patternType="solid">
        <fgColor theme="2"/>
        <bgColor indexed="9"/>
      </patternFill>
    </fill>
    <fill>
      <patternFill patternType="solid">
        <fgColor theme="2"/>
        <bgColor indexed="64"/>
      </patternFill>
    </fill>
    <fill>
      <patternFill patternType="solid">
        <fgColor theme="0" tint="-4.9989318521683403E-2"/>
        <bgColor indexed="9"/>
      </patternFill>
    </fill>
    <fill>
      <patternFill patternType="solid">
        <fgColor theme="4" tint="0.399975585192419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double">
        <color indexed="64"/>
      </top>
      <bottom/>
      <diagonal/>
    </border>
    <border>
      <left/>
      <right style="double">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thin">
        <color indexed="64"/>
      </bottom>
      <diagonal/>
    </border>
    <border>
      <left style="double">
        <color indexed="64"/>
      </left>
      <right/>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top style="double">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s>
  <cellStyleXfs count="57">
    <xf numFmtId="0" fontId="0" fillId="0" borderId="0"/>
    <xf numFmtId="0" fontId="10" fillId="2" borderId="0"/>
    <xf numFmtId="43" fontId="10" fillId="2" borderId="0" applyFont="0" applyFill="0" applyBorder="0" applyAlignment="0" applyProtection="0"/>
    <xf numFmtId="0" fontId="9" fillId="2" borderId="0"/>
    <xf numFmtId="0" fontId="13" fillId="2" borderId="0"/>
    <xf numFmtId="164" fontId="14" fillId="2" borderId="0" applyFont="0" applyFill="0" applyBorder="0" applyAlignment="0" applyProtection="0"/>
    <xf numFmtId="0" fontId="14" fillId="2" borderId="0"/>
    <xf numFmtId="165" fontId="14" fillId="2" borderId="0" applyFont="0" applyFill="0" applyBorder="0" applyAlignment="0" applyProtection="0"/>
    <xf numFmtId="9" fontId="14" fillId="2" borderId="0" applyFont="0" applyFill="0" applyBorder="0" applyAlignment="0" applyProtection="0"/>
    <xf numFmtId="164" fontId="12" fillId="2" borderId="0" applyFont="0" applyFill="0" applyBorder="0" applyAlignment="0" applyProtection="0"/>
    <xf numFmtId="0" fontId="12" fillId="2" borderId="0"/>
    <xf numFmtId="164" fontId="12" fillId="2" borderId="0" applyFont="0" applyFill="0" applyBorder="0" applyAlignment="0" applyProtection="0"/>
    <xf numFmtId="165" fontId="12" fillId="2" borderId="0" applyFont="0" applyFill="0" applyBorder="0" applyAlignment="0" applyProtection="0"/>
    <xf numFmtId="9" fontId="12" fillId="2" borderId="0" applyFont="0" applyFill="0" applyBorder="0" applyAlignment="0" applyProtection="0"/>
    <xf numFmtId="164" fontId="12" fillId="2" borderId="0" applyFont="0" applyFill="0" applyBorder="0" applyAlignment="0" applyProtection="0"/>
    <xf numFmtId="0" fontId="10" fillId="2" borderId="0"/>
    <xf numFmtId="43" fontId="12" fillId="2" borderId="0" applyFont="0" applyFill="0" applyBorder="0" applyAlignment="0" applyProtection="0"/>
    <xf numFmtId="43" fontId="10" fillId="2" borderId="0" applyFont="0" applyFill="0" applyBorder="0" applyAlignment="0" applyProtection="0"/>
    <xf numFmtId="0" fontId="12" fillId="2" borderId="0"/>
    <xf numFmtId="9" fontId="12" fillId="2"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8" fillId="2" borderId="0"/>
    <xf numFmtId="164" fontId="10" fillId="2" borderId="0" applyFont="0" applyFill="0" applyBorder="0" applyAlignment="0" applyProtection="0"/>
    <xf numFmtId="0" fontId="7" fillId="2" borderId="0"/>
    <xf numFmtId="164" fontId="12" fillId="2" borderId="0" applyFont="0" applyFill="0" applyBorder="0" applyAlignment="0" applyProtection="0"/>
    <xf numFmtId="0" fontId="12" fillId="2" borderId="0"/>
    <xf numFmtId="0" fontId="6" fillId="2" borderId="0"/>
    <xf numFmtId="43" fontId="6" fillId="2" borderId="0" applyFont="0" applyFill="0" applyBorder="0" applyAlignment="0" applyProtection="0"/>
    <xf numFmtId="9" fontId="6" fillId="2" borderId="0" applyFont="0" applyFill="0" applyBorder="0" applyAlignment="0" applyProtection="0"/>
    <xf numFmtId="165" fontId="12" fillId="2" borderId="0" applyFont="0" applyFill="0" applyBorder="0" applyAlignment="0" applyProtection="0"/>
    <xf numFmtId="164" fontId="12" fillId="2" borderId="0" applyFont="0" applyFill="0" applyBorder="0" applyAlignment="0" applyProtection="0"/>
    <xf numFmtId="0" fontId="10" fillId="2" borderId="0"/>
    <xf numFmtId="43" fontId="10" fillId="2" borderId="0" applyFont="0" applyFill="0" applyBorder="0" applyAlignment="0" applyProtection="0"/>
    <xf numFmtId="0" fontId="9" fillId="2" borderId="0"/>
    <xf numFmtId="43" fontId="12" fillId="2" borderId="0" applyFont="0" applyFill="0" applyBorder="0" applyAlignment="0" applyProtection="0"/>
    <xf numFmtId="43" fontId="12" fillId="2" borderId="0" applyFont="0" applyFill="0" applyBorder="0" applyAlignment="0" applyProtection="0"/>
    <xf numFmtId="43" fontId="12" fillId="2" borderId="0" applyFont="0" applyFill="0" applyBorder="0" applyAlignment="0" applyProtection="0"/>
    <xf numFmtId="43" fontId="12" fillId="2" borderId="0" applyFont="0" applyFill="0" applyBorder="0" applyAlignment="0" applyProtection="0"/>
    <xf numFmtId="43" fontId="12" fillId="2" borderId="0" applyFont="0" applyFill="0" applyBorder="0" applyAlignment="0" applyProtection="0"/>
    <xf numFmtId="43" fontId="10" fillId="2" borderId="0" applyFont="0" applyFill="0" applyBorder="0" applyAlignment="0" applyProtection="0"/>
    <xf numFmtId="43" fontId="10" fillId="2" borderId="0" applyFont="0" applyFill="0" applyBorder="0" applyAlignment="0" applyProtection="0"/>
    <xf numFmtId="9" fontId="10" fillId="2" borderId="0" applyFont="0" applyFill="0" applyBorder="0" applyAlignment="0" applyProtection="0"/>
    <xf numFmtId="0" fontId="5" fillId="2" borderId="0"/>
    <xf numFmtId="43" fontId="10" fillId="2" borderId="0" applyFont="0" applyFill="0" applyBorder="0" applyAlignment="0" applyProtection="0"/>
    <xf numFmtId="0" fontId="5" fillId="2" borderId="0"/>
    <xf numFmtId="43" fontId="12" fillId="2" borderId="0" applyFont="0" applyFill="0" applyBorder="0" applyAlignment="0" applyProtection="0"/>
    <xf numFmtId="0" fontId="5" fillId="2" borderId="0"/>
    <xf numFmtId="43" fontId="5" fillId="2" borderId="0" applyFont="0" applyFill="0" applyBorder="0" applyAlignment="0" applyProtection="0"/>
    <xf numFmtId="9" fontId="5" fillId="2" borderId="0" applyFont="0" applyFill="0" applyBorder="0" applyAlignment="0" applyProtection="0"/>
    <xf numFmtId="43" fontId="12" fillId="2" borderId="0" applyFont="0" applyFill="0" applyBorder="0" applyAlignment="0" applyProtection="0"/>
    <xf numFmtId="44" fontId="10" fillId="2" borderId="0" applyFont="0" applyFill="0" applyBorder="0" applyAlignment="0" applyProtection="0"/>
    <xf numFmtId="0" fontId="4" fillId="2" borderId="0"/>
    <xf numFmtId="0" fontId="3" fillId="2" borderId="0"/>
    <xf numFmtId="44" fontId="10" fillId="0" borderId="0" applyFont="0" applyFill="0" applyBorder="0" applyAlignment="0" applyProtection="0"/>
    <xf numFmtId="0" fontId="2" fillId="2" borderId="0"/>
    <xf numFmtId="0" fontId="1" fillId="2" borderId="0"/>
  </cellStyleXfs>
  <cellXfs count="446">
    <xf numFmtId="0" fontId="0" fillId="0" borderId="0" xfId="0"/>
    <xf numFmtId="164" fontId="12" fillId="2" borderId="0" xfId="9" applyAlignment="1">
      <alignment horizontal="center" vertical="center"/>
    </xf>
    <xf numFmtId="164" fontId="15" fillId="2" borderId="0" xfId="9" applyFont="1" applyAlignment="1">
      <alignment horizontal="center" vertical="center"/>
    </xf>
    <xf numFmtId="164" fontId="12" fillId="2" borderId="0" xfId="9" applyBorder="1" applyAlignment="1">
      <alignment horizontal="center" vertical="center"/>
    </xf>
    <xf numFmtId="164" fontId="15" fillId="2" borderId="0" xfId="9" applyFont="1" applyFill="1" applyAlignment="1">
      <alignment horizontal="center" vertical="center"/>
    </xf>
    <xf numFmtId="0" fontId="18" fillId="2" borderId="1" xfId="10" applyFont="1" applyBorder="1" applyAlignment="1">
      <alignment vertical="center" wrapText="1"/>
    </xf>
    <xf numFmtId="164" fontId="12" fillId="2" borderId="0" xfId="9" applyFill="1" applyAlignment="1">
      <alignment horizontal="center" vertical="center"/>
    </xf>
    <xf numFmtId="164" fontId="12" fillId="2" borderId="0" xfId="9" applyFont="1" applyFill="1" applyAlignment="1">
      <alignment horizontal="center" vertical="center"/>
    </xf>
    <xf numFmtId="164" fontId="23" fillId="2" borderId="0" xfId="9" applyFont="1" applyFill="1" applyAlignment="1">
      <alignment horizontal="center" vertical="center"/>
    </xf>
    <xf numFmtId="164" fontId="24" fillId="2" borderId="0" xfId="9" applyFont="1" applyFill="1" applyAlignment="1">
      <alignment horizontal="center" vertical="center"/>
    </xf>
    <xf numFmtId="164" fontId="25" fillId="2" borderId="0" xfId="9" applyFont="1" applyFill="1" applyAlignment="1">
      <alignment horizontal="center" vertical="center"/>
    </xf>
    <xf numFmtId="164" fontId="26" fillId="2" borderId="0" xfId="9" applyFont="1" applyFill="1" applyAlignment="1">
      <alignment horizontal="center" vertical="center"/>
    </xf>
    <xf numFmtId="164" fontId="27" fillId="2" borderId="0" xfId="9" applyFont="1" applyFill="1" applyAlignment="1">
      <alignment horizontal="center" vertical="center"/>
    </xf>
    <xf numFmtId="0" fontId="28" fillId="6" borderId="0" xfId="9" applyNumberFormat="1" applyFont="1" applyFill="1" applyBorder="1" applyAlignment="1">
      <alignment horizontal="center" vertical="center" wrapText="1"/>
    </xf>
    <xf numFmtId="0" fontId="28" fillId="6" borderId="1" xfId="9" applyNumberFormat="1" applyFont="1" applyFill="1" applyBorder="1" applyAlignment="1">
      <alignment horizontal="center" vertical="center" wrapText="1"/>
    </xf>
    <xf numFmtId="164" fontId="29" fillId="2" borderId="0" xfId="9" applyFont="1" applyFill="1" applyAlignment="1">
      <alignment horizontal="center" vertical="center"/>
    </xf>
    <xf numFmtId="164" fontId="16" fillId="8" borderId="1" xfId="9" applyFont="1" applyFill="1" applyBorder="1" applyAlignment="1">
      <alignment horizontal="center" vertical="center"/>
    </xf>
    <xf numFmtId="164" fontId="16" fillId="8" borderId="1" xfId="9" applyFont="1" applyFill="1" applyBorder="1" applyAlignment="1">
      <alignment horizontal="center" vertical="center" wrapText="1"/>
    </xf>
    <xf numFmtId="164" fontId="16" fillId="8" borderId="1" xfId="9" applyFont="1" applyFill="1" applyBorder="1" applyAlignment="1">
      <alignment horizontal="left" vertical="center" wrapText="1"/>
    </xf>
    <xf numFmtId="0" fontId="12" fillId="2" borderId="0" xfId="9" applyNumberFormat="1" applyFont="1" applyAlignment="1">
      <alignment horizontal="center" vertical="center"/>
    </xf>
    <xf numFmtId="164" fontId="12" fillId="2" borderId="0" xfId="9" applyFont="1" applyAlignment="1">
      <alignment horizontal="left" vertical="center" wrapText="1"/>
    </xf>
    <xf numFmtId="164" fontId="12" fillId="2" borderId="0" xfId="9" applyFont="1" applyAlignment="1">
      <alignment horizontal="center" vertical="center"/>
    </xf>
    <xf numFmtId="0" fontId="12" fillId="2" borderId="0" xfId="18"/>
    <xf numFmtId="164" fontId="31" fillId="2" borderId="0" xfId="9" applyFont="1" applyFill="1" applyAlignment="1">
      <alignment horizontal="center" vertical="center"/>
    </xf>
    <xf numFmtId="0" fontId="18" fillId="2" borderId="1" xfId="10" applyFont="1" applyBorder="1" applyAlignment="1">
      <alignment horizontal="center" vertical="center" wrapText="1"/>
    </xf>
    <xf numFmtId="164" fontId="0" fillId="2" borderId="0" xfId="9" applyFont="1"/>
    <xf numFmtId="164" fontId="12" fillId="2" borderId="0" xfId="18" applyNumberFormat="1"/>
    <xf numFmtId="43" fontId="12" fillId="2" borderId="0" xfId="18" applyNumberFormat="1"/>
    <xf numFmtId="0" fontId="12" fillId="2" borderId="0" xfId="18" applyAlignment="1">
      <alignment vertical="center"/>
    </xf>
    <xf numFmtId="0" fontId="38" fillId="2" borderId="0" xfId="18" applyFont="1" applyAlignment="1">
      <alignment vertical="center"/>
    </xf>
    <xf numFmtId="9" fontId="38" fillId="2" borderId="0" xfId="13" applyFont="1" applyAlignment="1">
      <alignment vertical="center"/>
    </xf>
    <xf numFmtId="9" fontId="0" fillId="2" borderId="0" xfId="13" applyFont="1" applyAlignment="1">
      <alignment vertical="center"/>
    </xf>
    <xf numFmtId="0" fontId="38" fillId="2" borderId="0" xfId="18" applyFont="1"/>
    <xf numFmtId="0" fontId="38" fillId="2" borderId="0" xfId="18" applyFont="1" applyAlignment="1">
      <alignment horizontal="center" vertical="center"/>
    </xf>
    <xf numFmtId="0" fontId="12" fillId="2" borderId="0" xfId="18" applyAlignment="1">
      <alignment horizontal="center" vertical="center"/>
    </xf>
    <xf numFmtId="164" fontId="38" fillId="2" borderId="0" xfId="18" applyNumberFormat="1" applyFont="1"/>
    <xf numFmtId="164" fontId="38" fillId="2" borderId="0" xfId="9" applyFont="1"/>
    <xf numFmtId="43" fontId="39" fillId="2" borderId="0" xfId="18" applyNumberFormat="1" applyFont="1"/>
    <xf numFmtId="0" fontId="39" fillId="2" borderId="0" xfId="18" applyFont="1"/>
    <xf numFmtId="0" fontId="38" fillId="2" borderId="0" xfId="18" applyFont="1" applyAlignment="1">
      <alignment horizontal="center"/>
    </xf>
    <xf numFmtId="0" fontId="38" fillId="9" borderId="0" xfId="18" applyFont="1" applyFill="1"/>
    <xf numFmtId="0" fontId="40" fillId="2" borderId="0" xfId="26" applyFont="1"/>
    <xf numFmtId="0" fontId="40" fillId="2" borderId="0" xfId="26" applyFont="1" applyAlignment="1">
      <alignment wrapText="1"/>
    </xf>
    <xf numFmtId="0" fontId="40" fillId="2" borderId="0" xfId="26" applyFont="1" applyAlignment="1">
      <alignment horizontal="center"/>
    </xf>
    <xf numFmtId="164" fontId="40" fillId="2" borderId="0" xfId="26" applyNumberFormat="1" applyFont="1"/>
    <xf numFmtId="43" fontId="40" fillId="2" borderId="0" xfId="26" applyNumberFormat="1" applyFont="1"/>
    <xf numFmtId="0" fontId="12" fillId="3" borderId="1" xfId="1" applyFont="1" applyFill="1" applyBorder="1" applyAlignment="1">
      <alignment horizontal="left" vertical="top" wrapText="1"/>
    </xf>
    <xf numFmtId="0" fontId="12" fillId="2" borderId="1" xfId="9" applyNumberFormat="1" applyFont="1" applyBorder="1" applyAlignment="1">
      <alignment vertical="center" wrapText="1"/>
    </xf>
    <xf numFmtId="0" fontId="19" fillId="17" borderId="1" xfId="1" applyFont="1" applyFill="1" applyBorder="1" applyAlignment="1">
      <alignment horizontal="center" vertical="top" wrapText="1"/>
    </xf>
    <xf numFmtId="0" fontId="19" fillId="16" borderId="1" xfId="10" applyFont="1" applyFill="1" applyBorder="1" applyAlignment="1">
      <alignment vertical="center" wrapText="1"/>
    </xf>
    <xf numFmtId="0" fontId="18" fillId="17" borderId="1" xfId="15" applyFont="1" applyFill="1" applyBorder="1" applyAlignment="1">
      <alignment horizontal="center" vertical="top" wrapText="1"/>
    </xf>
    <xf numFmtId="0" fontId="19" fillId="16" borderId="1" xfId="10" applyFont="1" applyFill="1" applyBorder="1" applyAlignment="1">
      <alignment horizontal="center" vertical="center" wrapText="1"/>
    </xf>
    <xf numFmtId="164" fontId="16" fillId="4" borderId="1" xfId="9" applyFont="1" applyFill="1" applyBorder="1" applyAlignment="1">
      <alignment horizontal="center" vertical="center"/>
    </xf>
    <xf numFmtId="164" fontId="16" fillId="4" borderId="1" xfId="9" applyFont="1" applyFill="1" applyBorder="1" applyAlignment="1">
      <alignment horizontal="left" vertical="center"/>
    </xf>
    <xf numFmtId="164" fontId="16" fillId="8" borderId="1" xfId="9" applyFont="1" applyFill="1" applyBorder="1" applyAlignment="1">
      <alignment horizontal="left" vertical="center"/>
    </xf>
    <xf numFmtId="3" fontId="18" fillId="16" borderId="1" xfId="10" applyNumberFormat="1" applyFont="1" applyFill="1" applyBorder="1" applyAlignment="1">
      <alignment horizontal="center" vertical="center" wrapText="1"/>
    </xf>
    <xf numFmtId="0" fontId="12" fillId="2" borderId="1" xfId="9" applyNumberFormat="1" applyFont="1" applyBorder="1" applyAlignment="1">
      <alignment horizontal="center" vertical="center" wrapText="1"/>
    </xf>
    <xf numFmtId="0" fontId="9" fillId="6" borderId="1" xfId="1" applyFont="1" applyFill="1" applyBorder="1" applyAlignment="1">
      <alignment horizontal="left" vertical="center" wrapText="1"/>
    </xf>
    <xf numFmtId="0" fontId="12" fillId="6" borderId="1" xfId="9" applyNumberFormat="1" applyFont="1" applyFill="1" applyBorder="1" applyAlignment="1">
      <alignment vertical="center" wrapText="1"/>
    </xf>
    <xf numFmtId="0" fontId="12" fillId="6" borderId="1" xfId="9" applyNumberFormat="1" applyFont="1" applyFill="1" applyBorder="1" applyAlignment="1">
      <alignment horizontal="center" vertical="center" wrapText="1"/>
    </xf>
    <xf numFmtId="0" fontId="19" fillId="6" borderId="1" xfId="10" applyFont="1" applyFill="1" applyBorder="1" applyAlignment="1">
      <alignment horizontal="center" vertical="center" wrapText="1"/>
    </xf>
    <xf numFmtId="0" fontId="18" fillId="6" borderId="1" xfId="9" applyNumberFormat="1" applyFont="1" applyFill="1" applyBorder="1" applyAlignment="1">
      <alignment horizontal="center" vertical="center" wrapText="1"/>
    </xf>
    <xf numFmtId="43" fontId="18" fillId="16" borderId="1" xfId="20" applyFont="1" applyFill="1" applyBorder="1" applyAlignment="1">
      <alignment horizontal="center" vertical="center" wrapText="1"/>
    </xf>
    <xf numFmtId="0" fontId="42" fillId="16" borderId="1" xfId="10" applyFont="1" applyFill="1" applyBorder="1" applyAlignment="1">
      <alignment vertical="center" wrapText="1"/>
    </xf>
    <xf numFmtId="0" fontId="18" fillId="16" borderId="1" xfId="10" applyFont="1" applyFill="1" applyBorder="1" applyAlignment="1">
      <alignment vertical="center" wrapText="1"/>
    </xf>
    <xf numFmtId="0" fontId="18" fillId="16" borderId="1" xfId="10" applyFont="1" applyFill="1" applyBorder="1" applyAlignment="1">
      <alignment horizontal="center" vertical="center" wrapText="1"/>
    </xf>
    <xf numFmtId="164" fontId="12" fillId="16" borderId="1" xfId="9" applyFont="1" applyFill="1" applyBorder="1" applyAlignment="1">
      <alignment horizontal="center" vertical="center"/>
    </xf>
    <xf numFmtId="0" fontId="19" fillId="6" borderId="1" xfId="10" applyFont="1" applyFill="1" applyBorder="1" applyAlignment="1">
      <alignment vertical="center" wrapText="1"/>
    </xf>
    <xf numFmtId="164" fontId="30" fillId="5" borderId="1" xfId="9" applyFont="1" applyFill="1" applyBorder="1" applyAlignment="1">
      <alignment vertical="center"/>
    </xf>
    <xf numFmtId="164" fontId="43" fillId="6" borderId="24" xfId="18" applyNumberFormat="1" applyFont="1" applyFill="1" applyBorder="1"/>
    <xf numFmtId="10" fontId="30" fillId="2" borderId="1" xfId="21" applyNumberFormat="1" applyFont="1" applyFill="1" applyBorder="1" applyAlignment="1">
      <alignment horizontal="left" vertical="center" wrapText="1" indent="1"/>
    </xf>
    <xf numFmtId="49" fontId="33" fillId="11" borderId="9" xfId="9" applyNumberFormat="1" applyFont="1" applyFill="1" applyBorder="1" applyAlignment="1">
      <alignment horizontal="center" vertical="center"/>
    </xf>
    <xf numFmtId="49" fontId="33" fillId="11" borderId="18" xfId="9" applyNumberFormat="1" applyFont="1" applyFill="1" applyBorder="1" applyAlignment="1">
      <alignment horizontal="center" vertical="center"/>
    </xf>
    <xf numFmtId="49" fontId="33" fillId="11" borderId="15" xfId="9" applyNumberFormat="1" applyFont="1" applyFill="1" applyBorder="1" applyAlignment="1">
      <alignment horizontal="center" vertical="center"/>
    </xf>
    <xf numFmtId="49" fontId="33" fillId="11" borderId="26" xfId="9" applyNumberFormat="1" applyFont="1" applyFill="1" applyBorder="1" applyAlignment="1">
      <alignment horizontal="center" vertical="center"/>
    </xf>
    <xf numFmtId="170" fontId="30" fillId="11" borderId="1" xfId="18" applyNumberFormat="1" applyFont="1" applyFill="1" applyBorder="1" applyAlignment="1">
      <alignment horizontal="center" vertical="center"/>
    </xf>
    <xf numFmtId="164" fontId="43" fillId="6" borderId="1" xfId="18" applyNumberFormat="1" applyFont="1" applyFill="1" applyBorder="1"/>
    <xf numFmtId="164" fontId="43" fillId="6" borderId="16" xfId="18" applyNumberFormat="1" applyFont="1" applyFill="1" applyBorder="1"/>
    <xf numFmtId="164" fontId="43" fillId="6" borderId="25" xfId="18" applyNumberFormat="1" applyFont="1" applyFill="1" applyBorder="1"/>
    <xf numFmtId="164" fontId="43" fillId="7" borderId="1" xfId="18" applyNumberFormat="1" applyFont="1" applyFill="1" applyBorder="1"/>
    <xf numFmtId="164" fontId="30" fillId="23" borderId="1" xfId="13" applyNumberFormat="1" applyFont="1" applyFill="1" applyBorder="1"/>
    <xf numFmtId="43" fontId="30" fillId="23" borderId="1" xfId="20" applyFont="1" applyFill="1" applyBorder="1"/>
    <xf numFmtId="43" fontId="30" fillId="23" borderId="24" xfId="20" applyFont="1" applyFill="1" applyBorder="1"/>
    <xf numFmtId="43" fontId="30" fillId="23" borderId="16" xfId="20" applyFont="1" applyFill="1" applyBorder="1"/>
    <xf numFmtId="43" fontId="30" fillId="23" borderId="25" xfId="20" applyFont="1" applyFill="1" applyBorder="1"/>
    <xf numFmtId="10" fontId="30" fillId="19" borderId="5" xfId="21" applyNumberFormat="1" applyFont="1" applyFill="1" applyBorder="1" applyAlignment="1">
      <alignment horizontal="right" vertical="center" wrapText="1"/>
    </xf>
    <xf numFmtId="164" fontId="30" fillId="20" borderId="5" xfId="9" applyFont="1" applyFill="1" applyBorder="1" applyAlignment="1">
      <alignment horizontal="center" vertical="center"/>
    </xf>
    <xf numFmtId="164" fontId="30" fillId="19" borderId="5" xfId="18" applyNumberFormat="1" applyFont="1" applyFill="1" applyBorder="1"/>
    <xf numFmtId="10" fontId="30" fillId="2" borderId="5" xfId="21" applyNumberFormat="1" applyFont="1" applyFill="1" applyBorder="1" applyAlignment="1">
      <alignment horizontal="right" vertical="center" wrapText="1"/>
    </xf>
    <xf numFmtId="164" fontId="30" fillId="5" borderId="5" xfId="9" applyFont="1" applyFill="1" applyBorder="1" applyAlignment="1">
      <alignment horizontal="center" vertical="center"/>
    </xf>
    <xf numFmtId="164" fontId="30" fillId="2" borderId="5" xfId="18" applyNumberFormat="1" applyFont="1" applyBorder="1"/>
    <xf numFmtId="164" fontId="30" fillId="12" borderId="5" xfId="9" applyFont="1" applyFill="1" applyBorder="1" applyAlignment="1">
      <alignment horizontal="right" wrapText="1"/>
    </xf>
    <xf numFmtId="164" fontId="30" fillId="7" borderId="5" xfId="9" applyFont="1" applyFill="1" applyBorder="1" applyAlignment="1">
      <alignment horizontal="center" vertical="center"/>
    </xf>
    <xf numFmtId="164" fontId="30" fillId="12" borderId="5" xfId="18" applyNumberFormat="1" applyFont="1" applyFill="1" applyBorder="1"/>
    <xf numFmtId="164" fontId="30" fillId="21" borderId="5" xfId="9" applyFont="1" applyFill="1" applyBorder="1" applyAlignment="1">
      <alignment horizontal="right" wrapText="1"/>
    </xf>
    <xf numFmtId="164" fontId="30" fillId="22" borderId="5" xfId="9" applyFont="1" applyFill="1" applyBorder="1" applyAlignment="1">
      <alignment horizontal="center" vertical="center"/>
    </xf>
    <xf numFmtId="164" fontId="30" fillId="21" borderId="5" xfId="13" applyNumberFormat="1" applyFont="1" applyFill="1" applyBorder="1"/>
    <xf numFmtId="43" fontId="30" fillId="21" borderId="5" xfId="20" applyFont="1" applyFill="1" applyBorder="1"/>
    <xf numFmtId="164" fontId="30" fillId="2" borderId="2" xfId="9" applyFont="1" applyFill="1" applyBorder="1" applyAlignment="1">
      <alignment vertical="center" wrapText="1"/>
    </xf>
    <xf numFmtId="164" fontId="30" fillId="20" borderId="5" xfId="9" applyFont="1" applyFill="1" applyBorder="1" applyAlignment="1">
      <alignment vertical="center"/>
    </xf>
    <xf numFmtId="164" fontId="43" fillId="19" borderId="5" xfId="18" applyNumberFormat="1" applyFont="1" applyFill="1" applyBorder="1"/>
    <xf numFmtId="164" fontId="30" fillId="5" borderId="5" xfId="9" applyFont="1" applyFill="1" applyBorder="1" applyAlignment="1">
      <alignment vertical="center"/>
    </xf>
    <xf numFmtId="164" fontId="43" fillId="6" borderId="5" xfId="18" applyNumberFormat="1" applyFont="1" applyFill="1" applyBorder="1"/>
    <xf numFmtId="164" fontId="30" fillId="7" borderId="5" xfId="9" applyFont="1" applyFill="1" applyBorder="1" applyAlignment="1">
      <alignment vertical="center"/>
    </xf>
    <xf numFmtId="43" fontId="30" fillId="12" borderId="5" xfId="20" applyFont="1" applyFill="1" applyBorder="1"/>
    <xf numFmtId="164" fontId="30" fillId="22" borderId="5" xfId="9" applyFont="1" applyFill="1" applyBorder="1" applyAlignment="1">
      <alignment vertical="center"/>
    </xf>
    <xf numFmtId="164" fontId="43" fillId="21" borderId="5" xfId="18" applyNumberFormat="1" applyFont="1" applyFill="1" applyBorder="1"/>
    <xf numFmtId="10" fontId="30" fillId="2" borderId="1" xfId="21" applyNumberFormat="1" applyFont="1" applyFill="1" applyBorder="1" applyAlignment="1">
      <alignment horizontal="right" vertical="center" wrapText="1" indent="1"/>
    </xf>
    <xf numFmtId="164" fontId="30" fillId="2" borderId="19" xfId="13" applyNumberFormat="1" applyFont="1" applyFill="1" applyBorder="1"/>
    <xf numFmtId="43" fontId="30" fillId="2" borderId="19" xfId="20" applyFont="1" applyFill="1" applyBorder="1"/>
    <xf numFmtId="43" fontId="30" fillId="2" borderId="21" xfId="20" applyFont="1" applyFill="1" applyBorder="1"/>
    <xf numFmtId="43" fontId="30" fillId="2" borderId="20" xfId="20" applyFont="1" applyFill="1" applyBorder="1"/>
    <xf numFmtId="43" fontId="30" fillId="2" borderId="3" xfId="20" applyFont="1" applyFill="1" applyBorder="1"/>
    <xf numFmtId="164" fontId="34" fillId="24" borderId="5" xfId="18" applyNumberFormat="1" applyFont="1" applyFill="1" applyBorder="1"/>
    <xf numFmtId="0" fontId="16" fillId="25" borderId="1" xfId="10" applyFont="1" applyFill="1" applyBorder="1" applyAlignment="1">
      <alignment horizontal="center" vertical="center" wrapText="1"/>
    </xf>
    <xf numFmtId="0" fontId="16" fillId="25" borderId="1" xfId="10" applyFont="1" applyFill="1" applyBorder="1" applyAlignment="1">
      <alignment vertical="center" wrapText="1"/>
    </xf>
    <xf numFmtId="10" fontId="46" fillId="2" borderId="1" xfId="19" applyNumberFormat="1" applyFont="1" applyBorder="1" applyAlignment="1">
      <alignment horizontal="center" vertical="center"/>
    </xf>
    <xf numFmtId="164" fontId="46" fillId="4" borderId="1" xfId="9" applyFont="1" applyFill="1" applyBorder="1" applyAlignment="1">
      <alignment vertical="center"/>
    </xf>
    <xf numFmtId="164" fontId="46" fillId="4" borderId="1" xfId="9" applyFont="1" applyFill="1" applyBorder="1" applyAlignment="1">
      <alignment horizontal="center" vertical="center"/>
    </xf>
    <xf numFmtId="0" fontId="42" fillId="3" borderId="1" xfId="1" applyFont="1" applyFill="1" applyBorder="1" applyAlignment="1">
      <alignment horizontal="left" vertical="top" wrapText="1"/>
    </xf>
    <xf numFmtId="0" fontId="42" fillId="2" borderId="1" xfId="9" applyNumberFormat="1" applyFont="1" applyBorder="1" applyAlignment="1">
      <alignment vertical="center" wrapText="1"/>
    </xf>
    <xf numFmtId="0" fontId="42" fillId="2" borderId="1" xfId="9" applyNumberFormat="1" applyFont="1" applyBorder="1" applyAlignment="1">
      <alignment horizontal="center" vertical="center" wrapText="1"/>
    </xf>
    <xf numFmtId="164" fontId="42" fillId="6" borderId="1" xfId="25" applyFont="1" applyFill="1" applyBorder="1" applyAlignment="1">
      <alignment vertical="center" wrapText="1"/>
    </xf>
    <xf numFmtId="164" fontId="46" fillId="8" borderId="1" xfId="9" applyFont="1" applyFill="1" applyBorder="1" applyAlignment="1">
      <alignment horizontal="center" vertical="center"/>
    </xf>
    <xf numFmtId="164" fontId="46" fillId="8" borderId="1" xfId="9" applyFont="1" applyFill="1" applyBorder="1" applyAlignment="1">
      <alignment horizontal="left" vertical="center"/>
    </xf>
    <xf numFmtId="10" fontId="46" fillId="6" borderId="1" xfId="19" applyNumberFormat="1" applyFont="1" applyFill="1" applyBorder="1" applyAlignment="1">
      <alignment horizontal="center" vertical="center"/>
    </xf>
    <xf numFmtId="43" fontId="42" fillId="6" borderId="1" xfId="20" applyFont="1" applyFill="1" applyBorder="1" applyAlignment="1">
      <alignment vertical="center" wrapText="1"/>
    </xf>
    <xf numFmtId="0" fontId="42" fillId="2" borderId="1" xfId="10" applyFont="1" applyBorder="1" applyAlignment="1">
      <alignment horizontal="center" vertical="center" wrapText="1"/>
    </xf>
    <xf numFmtId="166" fontId="46" fillId="6" borderId="1" xfId="19" applyNumberFormat="1" applyFont="1" applyFill="1" applyBorder="1" applyAlignment="1">
      <alignment horizontal="center" vertical="center"/>
    </xf>
    <xf numFmtId="0" fontId="19" fillId="16" borderId="34" xfId="10" applyFont="1" applyFill="1" applyBorder="1" applyAlignment="1">
      <alignment horizontal="center" vertical="center" wrapText="1"/>
    </xf>
    <xf numFmtId="164" fontId="16" fillId="4" borderId="34" xfId="9" applyFont="1" applyFill="1" applyBorder="1" applyAlignment="1">
      <alignment horizontal="center" vertical="center"/>
    </xf>
    <xf numFmtId="164" fontId="16" fillId="4" borderId="31" xfId="9" applyFont="1" applyFill="1" applyBorder="1" applyAlignment="1">
      <alignment horizontal="center" vertical="center"/>
    </xf>
    <xf numFmtId="0" fontId="18" fillId="16" borderId="34" xfId="10" applyFont="1" applyFill="1" applyBorder="1" applyAlignment="1">
      <alignment horizontal="center" vertical="center" wrapText="1"/>
    </xf>
    <xf numFmtId="0" fontId="18" fillId="16" borderId="34" xfId="9" applyNumberFormat="1" applyFont="1" applyFill="1" applyBorder="1" applyAlignment="1">
      <alignment horizontal="center" vertical="center" wrapText="1"/>
    </xf>
    <xf numFmtId="168" fontId="22" fillId="2" borderId="34" xfId="10" applyNumberFormat="1" applyFont="1" applyBorder="1" applyAlignment="1">
      <alignment horizontal="center" vertical="center" shrinkToFit="1"/>
    </xf>
    <xf numFmtId="164" fontId="12" fillId="16" borderId="34" xfId="9" applyFont="1" applyFill="1" applyBorder="1" applyAlignment="1">
      <alignment horizontal="center" vertical="center"/>
    </xf>
    <xf numFmtId="164" fontId="16" fillId="8" borderId="34" xfId="9" applyFont="1" applyFill="1" applyBorder="1" applyAlignment="1">
      <alignment horizontal="center" vertical="center"/>
    </xf>
    <xf numFmtId="164" fontId="16" fillId="8" borderId="34" xfId="9" applyFont="1" applyFill="1" applyBorder="1" applyAlignment="1">
      <alignment horizontal="center" vertical="center" wrapText="1"/>
    </xf>
    <xf numFmtId="164" fontId="46" fillId="4" borderId="34" xfId="9" applyFont="1" applyFill="1" applyBorder="1" applyAlignment="1">
      <alignment vertical="center"/>
    </xf>
    <xf numFmtId="3" fontId="15" fillId="2" borderId="34" xfId="9" applyNumberFormat="1" applyFont="1" applyFill="1" applyBorder="1" applyAlignment="1">
      <alignment horizontal="center" vertical="center"/>
    </xf>
    <xf numFmtId="0" fontId="15" fillId="16" borderId="34" xfId="9" applyNumberFormat="1" applyFont="1" applyFill="1" applyBorder="1" applyAlignment="1">
      <alignment horizontal="center" vertical="center"/>
    </xf>
    <xf numFmtId="164" fontId="46" fillId="8" borderId="34" xfId="9" applyFont="1" applyFill="1" applyBorder="1" applyAlignment="1">
      <alignment horizontal="center" vertical="center"/>
    </xf>
    <xf numFmtId="164" fontId="42" fillId="2" borderId="31" xfId="25" applyFont="1" applyFill="1" applyBorder="1" applyAlignment="1">
      <alignment horizontal="right" vertical="center"/>
    </xf>
    <xf numFmtId="3" fontId="46" fillId="2" borderId="34" xfId="9" applyNumberFormat="1" applyFont="1" applyFill="1" applyBorder="1" applyAlignment="1">
      <alignment horizontal="center" vertical="center"/>
    </xf>
    <xf numFmtId="164" fontId="41" fillId="6" borderId="31" xfId="9" applyFont="1" applyFill="1" applyBorder="1" applyAlignment="1">
      <alignment horizontal="center" vertical="center" wrapText="1"/>
    </xf>
    <xf numFmtId="164" fontId="46" fillId="24" borderId="1" xfId="9" applyFont="1" applyFill="1" applyBorder="1" applyAlignment="1">
      <alignment horizontal="center" vertical="center"/>
    </xf>
    <xf numFmtId="164" fontId="46" fillId="14" borderId="1" xfId="9" applyFont="1" applyFill="1" applyBorder="1" applyAlignment="1">
      <alignment horizontal="center" vertical="center"/>
    </xf>
    <xf numFmtId="10" fontId="44" fillId="2" borderId="1" xfId="13" applyNumberFormat="1" applyFont="1" applyFill="1" applyBorder="1" applyAlignment="1">
      <alignment horizontal="center" vertical="center"/>
    </xf>
    <xf numFmtId="43" fontId="45" fillId="2" borderId="1" xfId="20" applyFont="1" applyFill="1" applyBorder="1" applyProtection="1">
      <protection locked="0"/>
    </xf>
    <xf numFmtId="10" fontId="30" fillId="2" borderId="2" xfId="18" applyNumberFormat="1" applyFont="1" applyBorder="1" applyProtection="1">
      <protection locked="0"/>
    </xf>
    <xf numFmtId="164" fontId="18" fillId="6" borderId="34" xfId="9" applyFont="1" applyFill="1" applyBorder="1" applyAlignment="1">
      <alignment horizontal="center" vertical="center"/>
    </xf>
    <xf numFmtId="0" fontId="16" fillId="27" borderId="1" xfId="10" applyFont="1" applyFill="1" applyBorder="1" applyAlignment="1">
      <alignment vertical="center" wrapText="1"/>
    </xf>
    <xf numFmtId="0" fontId="42" fillId="16" borderId="1" xfId="10" applyFont="1" applyFill="1" applyBorder="1" applyAlignment="1">
      <alignment vertical="top" wrapText="1"/>
    </xf>
    <xf numFmtId="170" fontId="30" fillId="11" borderId="16" xfId="18" applyNumberFormat="1" applyFont="1" applyFill="1" applyBorder="1" applyAlignment="1">
      <alignment horizontal="center" vertical="center"/>
    </xf>
    <xf numFmtId="10" fontId="44" fillId="2" borderId="16" xfId="13" applyNumberFormat="1" applyFont="1" applyFill="1" applyBorder="1" applyAlignment="1">
      <alignment horizontal="center" vertical="center"/>
    </xf>
    <xf numFmtId="10" fontId="30" fillId="2" borderId="23" xfId="18" applyNumberFormat="1" applyFont="1" applyBorder="1" applyProtection="1">
      <protection locked="0"/>
    </xf>
    <xf numFmtId="170" fontId="30" fillId="11" borderId="24" xfId="18" applyNumberFormat="1" applyFont="1" applyFill="1" applyBorder="1" applyAlignment="1">
      <alignment horizontal="center" vertical="center"/>
    </xf>
    <xf numFmtId="10" fontId="44" fillId="2" borderId="24" xfId="13" applyNumberFormat="1" applyFont="1" applyFill="1" applyBorder="1" applyAlignment="1">
      <alignment horizontal="center" vertical="center"/>
    </xf>
    <xf numFmtId="10" fontId="30" fillId="2" borderId="22" xfId="18" applyNumberFormat="1" applyFont="1" applyBorder="1" applyProtection="1">
      <protection locked="0"/>
    </xf>
    <xf numFmtId="0" fontId="18" fillId="6" borderId="1" xfId="1" applyFont="1" applyFill="1" applyBorder="1" applyAlignment="1">
      <alignment horizontal="center" vertical="center" wrapText="1"/>
    </xf>
    <xf numFmtId="0" fontId="18" fillId="6" borderId="1" xfId="9" applyNumberFormat="1" applyFont="1" applyFill="1" applyBorder="1" applyAlignment="1">
      <alignment vertical="center" wrapText="1"/>
    </xf>
    <xf numFmtId="164" fontId="16" fillId="2" borderId="34" xfId="9" applyFont="1" applyBorder="1" applyAlignment="1">
      <alignment horizontal="center" vertical="center" wrapText="1"/>
    </xf>
    <xf numFmtId="0" fontId="16" fillId="2" borderId="1" xfId="9" applyNumberFormat="1" applyFont="1" applyBorder="1" applyAlignment="1">
      <alignment horizontal="center" vertical="center" wrapText="1"/>
    </xf>
    <xf numFmtId="164" fontId="16" fillId="2" borderId="1" xfId="9" applyFont="1" applyBorder="1" applyAlignment="1">
      <alignment horizontal="center" vertical="center" wrapText="1"/>
    </xf>
    <xf numFmtId="164" fontId="41" fillId="6" borderId="1" xfId="9" applyFont="1" applyFill="1" applyBorder="1" applyAlignment="1">
      <alignment horizontal="center" vertical="center"/>
    </xf>
    <xf numFmtId="164" fontId="16" fillId="2" borderId="34" xfId="9" applyFont="1" applyBorder="1" applyAlignment="1">
      <alignment vertical="center"/>
    </xf>
    <xf numFmtId="164" fontId="16" fillId="2" borderId="1" xfId="9" applyFont="1" applyBorder="1" applyAlignment="1">
      <alignment vertical="center"/>
    </xf>
    <xf numFmtId="164" fontId="16" fillId="6" borderId="1" xfId="9" applyFont="1" applyFill="1" applyBorder="1" applyAlignment="1">
      <alignment vertical="center"/>
    </xf>
    <xf numFmtId="164" fontId="16" fillId="2" borderId="31" xfId="9" applyFont="1" applyBorder="1" applyAlignment="1">
      <alignment vertical="center"/>
    </xf>
    <xf numFmtId="10" fontId="15" fillId="2" borderId="1" xfId="19" applyNumberFormat="1" applyFont="1" applyBorder="1" applyAlignment="1">
      <alignment vertical="center"/>
    </xf>
    <xf numFmtId="164" fontId="15" fillId="6" borderId="1" xfId="25" applyFont="1" applyFill="1" applyBorder="1" applyAlignment="1">
      <alignment horizontal="center" vertical="center"/>
    </xf>
    <xf numFmtId="164" fontId="15" fillId="4" borderId="1" xfId="9" applyFont="1" applyFill="1" applyBorder="1" applyAlignment="1">
      <alignment vertical="center"/>
    </xf>
    <xf numFmtId="164" fontId="15" fillId="6" borderId="1" xfId="9" applyFont="1" applyFill="1" applyBorder="1" applyAlignment="1">
      <alignment vertical="center"/>
    </xf>
    <xf numFmtId="9" fontId="15" fillId="6" borderId="31" xfId="29" applyFont="1" applyFill="1" applyBorder="1" applyAlignment="1">
      <alignment vertical="center"/>
    </xf>
    <xf numFmtId="164" fontId="15" fillId="15" borderId="1" xfId="9" applyFont="1" applyFill="1" applyBorder="1" applyAlignment="1">
      <alignment vertical="center"/>
    </xf>
    <xf numFmtId="10" fontId="30" fillId="12" borderId="31" xfId="13" applyNumberFormat="1" applyFont="1" applyFill="1" applyBorder="1"/>
    <xf numFmtId="10" fontId="30" fillId="12" borderId="50" xfId="13" applyNumberFormat="1" applyFont="1" applyFill="1" applyBorder="1"/>
    <xf numFmtId="164" fontId="30" fillId="19" borderId="40" xfId="18" applyNumberFormat="1" applyFont="1" applyFill="1" applyBorder="1"/>
    <xf numFmtId="164" fontId="30" fillId="2" borderId="40" xfId="18" applyNumberFormat="1" applyFont="1" applyBorder="1"/>
    <xf numFmtId="164" fontId="30" fillId="12" borderId="40" xfId="18" applyNumberFormat="1" applyFont="1" applyFill="1" applyBorder="1"/>
    <xf numFmtId="43" fontId="30" fillId="21" borderId="40" xfId="20" applyFont="1" applyFill="1" applyBorder="1"/>
    <xf numFmtId="164" fontId="43" fillId="19" borderId="40" xfId="18" applyNumberFormat="1" applyFont="1" applyFill="1" applyBorder="1"/>
    <xf numFmtId="164" fontId="43" fillId="6" borderId="40" xfId="18" applyNumberFormat="1" applyFont="1" applyFill="1" applyBorder="1"/>
    <xf numFmtId="43" fontId="30" fillId="12" borderId="40" xfId="20" applyFont="1" applyFill="1" applyBorder="1"/>
    <xf numFmtId="164" fontId="43" fillId="21" borderId="40" xfId="18" applyNumberFormat="1" applyFont="1" applyFill="1" applyBorder="1"/>
    <xf numFmtId="9" fontId="30" fillId="2" borderId="33" xfId="21" applyFont="1" applyFill="1" applyBorder="1"/>
    <xf numFmtId="43" fontId="30" fillId="12" borderId="31" xfId="20" applyFont="1" applyFill="1" applyBorder="1"/>
    <xf numFmtId="43" fontId="30" fillId="23" borderId="31" xfId="13" applyNumberFormat="1" applyFont="1" applyFill="1" applyBorder="1"/>
    <xf numFmtId="164" fontId="30" fillId="2" borderId="49" xfId="13" applyNumberFormat="1" applyFont="1" applyFill="1" applyBorder="1"/>
    <xf numFmtId="43" fontId="30" fillId="12" borderId="50" xfId="13" applyNumberFormat="1" applyFont="1" applyFill="1" applyBorder="1"/>
    <xf numFmtId="164" fontId="34" fillId="24" borderId="40" xfId="18" applyNumberFormat="1" applyFont="1" applyFill="1" applyBorder="1"/>
    <xf numFmtId="164" fontId="34" fillId="4" borderId="54" xfId="9" applyFont="1" applyFill="1" applyBorder="1"/>
    <xf numFmtId="164" fontId="34" fillId="4" borderId="54" xfId="18" applyNumberFormat="1" applyFont="1" applyFill="1" applyBorder="1"/>
    <xf numFmtId="164" fontId="34" fillId="4" borderId="55" xfId="18" applyNumberFormat="1" applyFont="1" applyFill="1" applyBorder="1"/>
    <xf numFmtId="43" fontId="16" fillId="4" borderId="1" xfId="20" applyFont="1" applyFill="1" applyBorder="1" applyAlignment="1">
      <alignment horizontal="center" vertical="center"/>
    </xf>
    <xf numFmtId="43" fontId="18" fillId="2" borderId="1" xfId="20" applyFont="1" applyFill="1" applyBorder="1" applyAlignment="1">
      <alignment horizontal="center" vertical="center" wrapText="1"/>
    </xf>
    <xf numFmtId="43" fontId="12" fillId="16" borderId="1" xfId="20" applyFont="1" applyFill="1" applyBorder="1" applyAlignment="1">
      <alignment horizontal="center" vertical="center"/>
    </xf>
    <xf numFmtId="43" fontId="16" fillId="8" borderId="1" xfId="20" applyFont="1" applyFill="1" applyBorder="1" applyAlignment="1">
      <alignment horizontal="center" vertical="center"/>
    </xf>
    <xf numFmtId="43" fontId="16" fillId="8" borderId="1" xfId="20" applyFont="1" applyFill="1" applyBorder="1" applyAlignment="1">
      <alignment horizontal="center" vertical="center" wrapText="1"/>
    </xf>
    <xf numFmtId="164" fontId="16" fillId="4" borderId="34" xfId="9" applyFont="1" applyFill="1" applyBorder="1" applyAlignment="1">
      <alignment horizontal="center" vertical="center" wrapText="1"/>
    </xf>
    <xf numFmtId="164" fontId="16" fillId="4" borderId="1" xfId="9" applyFont="1" applyFill="1" applyBorder="1" applyAlignment="1">
      <alignment horizontal="center" vertical="center" wrapText="1"/>
    </xf>
    <xf numFmtId="44" fontId="18" fillId="16" borderId="1" xfId="54" applyFont="1" applyFill="1" applyBorder="1" applyAlignment="1">
      <alignment vertical="center" wrapText="1"/>
    </xf>
    <xf numFmtId="44" fontId="19" fillId="6" borderId="31" xfId="54" applyFont="1" applyFill="1" applyBorder="1" applyAlignment="1">
      <alignment horizontal="center" vertical="center" wrapText="1"/>
    </xf>
    <xf numFmtId="44" fontId="16" fillId="4" borderId="1" xfId="54" applyFont="1" applyFill="1" applyBorder="1" applyAlignment="1">
      <alignment vertical="center" wrapText="1"/>
    </xf>
    <xf numFmtId="44" fontId="16" fillId="4" borderId="31" xfId="54" applyFont="1" applyFill="1" applyBorder="1" applyAlignment="1">
      <alignment horizontal="center" vertical="center"/>
    </xf>
    <xf numFmtId="44" fontId="18" fillId="6" borderId="31" xfId="54" applyFont="1" applyFill="1" applyBorder="1" applyAlignment="1">
      <alignment horizontal="center" vertical="center" wrapText="1"/>
    </xf>
    <xf numFmtId="44" fontId="22" fillId="16" borderId="1" xfId="54" applyFont="1" applyFill="1" applyBorder="1" applyAlignment="1">
      <alignment horizontal="left" vertical="center" wrapText="1"/>
    </xf>
    <xf numFmtId="44" fontId="18" fillId="16" borderId="1" xfId="54" applyFont="1" applyFill="1" applyBorder="1" applyAlignment="1" applyProtection="1">
      <alignment vertical="center"/>
    </xf>
    <xf numFmtId="44" fontId="18" fillId="2" borderId="1" xfId="54" applyFont="1" applyFill="1" applyBorder="1" applyAlignment="1">
      <alignment horizontal="center" vertical="center" wrapText="1"/>
    </xf>
    <xf numFmtId="44" fontId="18" fillId="2" borderId="31" xfId="54" applyFont="1" applyFill="1" applyBorder="1" applyAlignment="1">
      <alignment horizontal="center" vertical="center" wrapText="1"/>
    </xf>
    <xf numFmtId="44" fontId="18" fillId="16" borderId="1" xfId="54" applyFont="1" applyFill="1" applyBorder="1" applyAlignment="1">
      <alignment horizontal="left" vertical="center" wrapText="1"/>
    </xf>
    <xf numFmtId="44" fontId="12" fillId="16" borderId="1" xfId="54" applyFont="1" applyFill="1" applyBorder="1" applyAlignment="1">
      <alignment horizontal="center" vertical="center"/>
    </xf>
    <xf numFmtId="44" fontId="12" fillId="16" borderId="31" xfId="54" applyFont="1" applyFill="1" applyBorder="1" applyAlignment="1">
      <alignment horizontal="center" vertical="center"/>
    </xf>
    <xf numFmtId="44" fontId="19" fillId="16" borderId="1" xfId="54" applyFont="1" applyFill="1" applyBorder="1" applyAlignment="1">
      <alignment vertical="center" wrapText="1"/>
    </xf>
    <xf numFmtId="44" fontId="19" fillId="16" borderId="1" xfId="54" applyFont="1" applyFill="1" applyBorder="1" applyAlignment="1">
      <alignment horizontal="left" vertical="center" wrapText="1"/>
    </xf>
    <xf numFmtId="44" fontId="16" fillId="8" borderId="1" xfId="54" applyFont="1" applyFill="1" applyBorder="1" applyAlignment="1">
      <alignment horizontal="center" vertical="center"/>
    </xf>
    <xf numFmtId="44" fontId="16" fillId="8" borderId="31" xfId="54" applyFont="1" applyFill="1" applyBorder="1" applyAlignment="1">
      <alignment horizontal="center" vertical="center"/>
    </xf>
    <xf numFmtId="44" fontId="19" fillId="16" borderId="1" xfId="54" applyFont="1" applyFill="1" applyBorder="1" applyAlignment="1">
      <alignment horizontal="center" vertical="center"/>
    </xf>
    <xf numFmtId="44" fontId="18" fillId="16" borderId="1" xfId="54" applyFont="1" applyFill="1" applyBorder="1" applyAlignment="1">
      <alignment horizontal="center" vertical="center"/>
    </xf>
    <xf numFmtId="44" fontId="19" fillId="16" borderId="31" xfId="54" applyFont="1" applyFill="1" applyBorder="1" applyAlignment="1">
      <alignment horizontal="right" vertical="center"/>
    </xf>
    <xf numFmtId="44" fontId="16" fillId="25" borderId="1" xfId="54" applyFont="1" applyFill="1" applyBorder="1" applyAlignment="1">
      <alignment vertical="center" wrapText="1"/>
    </xf>
    <xf numFmtId="44" fontId="16" fillId="25" borderId="31" xfId="54" applyFont="1" applyFill="1" applyBorder="1" applyAlignment="1">
      <alignment vertical="center" wrapText="1"/>
    </xf>
    <xf numFmtId="44" fontId="18" fillId="16" borderId="31" xfId="54" applyFont="1" applyFill="1" applyBorder="1" applyAlignment="1">
      <alignment vertical="center" wrapText="1"/>
    </xf>
    <xf numFmtId="44" fontId="16" fillId="4" borderId="1" xfId="54" applyFont="1" applyFill="1" applyBorder="1" applyAlignment="1">
      <alignment horizontal="center" vertical="center"/>
    </xf>
    <xf numFmtId="44" fontId="18" fillId="2" borderId="1" xfId="54" applyFont="1" applyFill="1" applyBorder="1" applyAlignment="1">
      <alignment vertical="center" wrapText="1"/>
    </xf>
    <xf numFmtId="44" fontId="18" fillId="2" borderId="31" xfId="54" applyFont="1" applyFill="1" applyBorder="1" applyAlignment="1">
      <alignment vertical="center" wrapText="1"/>
    </xf>
    <xf numFmtId="44" fontId="16" fillId="8" borderId="1" xfId="54" applyFont="1" applyFill="1" applyBorder="1" applyAlignment="1">
      <alignment vertical="center" wrapText="1"/>
    </xf>
    <xf numFmtId="44" fontId="41" fillId="25" borderId="1" xfId="54" applyFont="1" applyFill="1" applyBorder="1" applyAlignment="1">
      <alignment vertical="center" wrapText="1"/>
    </xf>
    <xf numFmtId="44" fontId="16" fillId="26" borderId="31" xfId="54" applyFont="1" applyFill="1" applyBorder="1" applyAlignment="1">
      <alignment horizontal="center" vertical="center" wrapText="1"/>
    </xf>
    <xf numFmtId="44" fontId="46" fillId="14" borderId="1" xfId="54" applyFont="1" applyFill="1" applyBorder="1" applyAlignment="1">
      <alignment vertical="center"/>
    </xf>
    <xf numFmtId="44" fontId="46" fillId="14" borderId="31" xfId="54" applyFont="1" applyFill="1" applyBorder="1" applyAlignment="1">
      <alignment vertical="center"/>
    </xf>
    <xf numFmtId="44" fontId="42" fillId="0" borderId="1" xfId="54" applyFont="1" applyBorder="1" applyAlignment="1">
      <alignment horizontal="right" vertical="center" wrapText="1"/>
    </xf>
    <xf numFmtId="44" fontId="46" fillId="6" borderId="31" xfId="54" applyFont="1" applyFill="1" applyBorder="1" applyAlignment="1">
      <alignment horizontal="center" vertical="center"/>
    </xf>
    <xf numFmtId="44" fontId="46" fillId="4" borderId="1" xfId="54" applyFont="1" applyFill="1" applyBorder="1" applyAlignment="1">
      <alignment vertical="center"/>
    </xf>
    <xf numFmtId="44" fontId="46" fillId="4" borderId="31" xfId="54" applyFont="1" applyFill="1" applyBorder="1" applyAlignment="1">
      <alignment vertical="center"/>
    </xf>
    <xf numFmtId="44" fontId="12" fillId="0" borderId="1" xfId="54" applyFont="1" applyBorder="1" applyAlignment="1">
      <alignment horizontal="right" vertical="center" wrapText="1"/>
    </xf>
    <xf numFmtId="44" fontId="12" fillId="2" borderId="31" xfId="54" applyFont="1" applyFill="1" applyBorder="1" applyAlignment="1">
      <alignment horizontal="center" vertical="center"/>
    </xf>
    <xf numFmtId="44" fontId="18" fillId="16" borderId="1" xfId="54" applyFont="1" applyFill="1" applyBorder="1" applyAlignment="1">
      <alignment horizontal="center" vertical="center" wrapText="1"/>
    </xf>
    <xf numFmtId="44" fontId="18" fillId="16" borderId="31" xfId="54" applyFont="1" applyFill="1" applyBorder="1" applyAlignment="1">
      <alignment horizontal="right" vertical="center"/>
    </xf>
    <xf numFmtId="44" fontId="12" fillId="6" borderId="1" xfId="54" applyFont="1" applyFill="1" applyBorder="1" applyAlignment="1">
      <alignment horizontal="right" vertical="center" wrapText="1"/>
    </xf>
    <xf numFmtId="44" fontId="12" fillId="16" borderId="31" xfId="54" applyFont="1" applyFill="1" applyBorder="1" applyAlignment="1">
      <alignment horizontal="right" vertical="center"/>
    </xf>
    <xf numFmtId="44" fontId="46" fillId="24" borderId="1" xfId="54" applyFont="1" applyFill="1" applyBorder="1" applyAlignment="1">
      <alignment vertical="center"/>
    </xf>
    <xf numFmtId="44" fontId="46" fillId="24" borderId="31" xfId="54" applyFont="1" applyFill="1" applyBorder="1" applyAlignment="1">
      <alignment horizontal="left" vertical="center"/>
    </xf>
    <xf numFmtId="44" fontId="42" fillId="2" borderId="31" xfId="54" applyFont="1" applyFill="1" applyBorder="1" applyAlignment="1">
      <alignment horizontal="center" vertical="center"/>
    </xf>
    <xf numFmtId="44" fontId="46" fillId="8" borderId="1" xfId="54" applyFont="1" applyFill="1" applyBorder="1" applyAlignment="1">
      <alignment horizontal="center" vertical="center"/>
    </xf>
    <xf numFmtId="44" fontId="46" fillId="8" borderId="31" xfId="54" applyFont="1" applyFill="1" applyBorder="1" applyAlignment="1">
      <alignment horizontal="center" vertical="center"/>
    </xf>
    <xf numFmtId="44" fontId="42" fillId="6" borderId="1" xfId="54" applyFont="1" applyFill="1" applyBorder="1" applyAlignment="1">
      <alignment vertical="center" wrapText="1"/>
    </xf>
    <xf numFmtId="44" fontId="42" fillId="2" borderId="31" xfId="54" applyFont="1" applyFill="1" applyBorder="1" applyAlignment="1">
      <alignment horizontal="right" vertical="center"/>
    </xf>
    <xf numFmtId="44" fontId="17" fillId="22" borderId="37" xfId="54" applyFont="1" applyFill="1" applyBorder="1" applyAlignment="1">
      <alignment horizontal="center" vertical="center"/>
    </xf>
    <xf numFmtId="43" fontId="19" fillId="6" borderId="1" xfId="20" applyFont="1" applyFill="1" applyBorder="1" applyAlignment="1">
      <alignment horizontal="center" vertical="center" wrapText="1"/>
    </xf>
    <xf numFmtId="43" fontId="18" fillId="6" borderId="1" xfId="20" applyFont="1" applyFill="1" applyBorder="1" applyAlignment="1">
      <alignment horizontal="center" vertical="center" wrapText="1"/>
    </xf>
    <xf numFmtId="43" fontId="16" fillId="25" borderId="1" xfId="20" applyFont="1" applyFill="1" applyBorder="1" applyAlignment="1">
      <alignment horizontal="center" vertical="center" wrapText="1"/>
    </xf>
    <xf numFmtId="43" fontId="21" fillId="6" borderId="1" xfId="20" applyFont="1" applyFill="1" applyBorder="1" applyAlignment="1">
      <alignment horizontal="center" vertical="center" wrapText="1"/>
    </xf>
    <xf numFmtId="43" fontId="16" fillId="26" borderId="1" xfId="20" applyFont="1" applyFill="1" applyBorder="1" applyAlignment="1">
      <alignment horizontal="center" vertical="center" wrapText="1"/>
    </xf>
    <xf numFmtId="43" fontId="46" fillId="14" borderId="1" xfId="20" applyFont="1" applyFill="1" applyBorder="1" applyAlignment="1">
      <alignment horizontal="center" vertical="center"/>
    </xf>
    <xf numFmtId="43" fontId="46" fillId="6" borderId="1" xfId="20" applyFont="1" applyFill="1" applyBorder="1" applyAlignment="1">
      <alignment horizontal="center" vertical="center"/>
    </xf>
    <xf numFmtId="43" fontId="46" fillId="4" borderId="1" xfId="20" applyFont="1" applyFill="1" applyBorder="1" applyAlignment="1">
      <alignment horizontal="center" vertical="center"/>
    </xf>
    <xf numFmtId="43" fontId="12" fillId="6" borderId="1" xfId="20" applyFont="1" applyFill="1" applyBorder="1" applyAlignment="1">
      <alignment horizontal="center" vertical="center" wrapText="1"/>
    </xf>
    <xf numFmtId="43" fontId="46" fillId="24" borderId="1" xfId="20" applyFont="1" applyFill="1" applyBorder="1" applyAlignment="1">
      <alignment horizontal="center" vertical="center"/>
    </xf>
    <xf numFmtId="43" fontId="46" fillId="2" borderId="1" xfId="20" applyFont="1" applyFill="1" applyBorder="1" applyAlignment="1">
      <alignment horizontal="center" vertical="center"/>
    </xf>
    <xf numFmtId="43" fontId="42" fillId="6" borderId="1" xfId="20" applyFont="1" applyFill="1" applyBorder="1" applyAlignment="1">
      <alignment horizontal="center" vertical="center" wrapText="1"/>
    </xf>
    <xf numFmtId="43" fontId="46" fillId="8" borderId="1" xfId="20" applyFont="1" applyFill="1" applyBorder="1" applyAlignment="1">
      <alignment horizontal="center" vertical="center"/>
    </xf>
    <xf numFmtId="0" fontId="15" fillId="10" borderId="34" xfId="26" applyFont="1" applyFill="1" applyBorder="1" applyAlignment="1">
      <alignment horizontal="center" vertical="center"/>
    </xf>
    <xf numFmtId="0" fontId="46" fillId="2" borderId="34" xfId="26" applyFont="1" applyBorder="1" applyAlignment="1">
      <alignment horizontal="center" vertical="center"/>
    </xf>
    <xf numFmtId="0" fontId="15" fillId="10" borderId="1" xfId="26" applyFont="1" applyFill="1" applyBorder="1" applyAlignment="1">
      <alignment horizontal="center" vertical="center"/>
    </xf>
    <xf numFmtId="0" fontId="15" fillId="13" borderId="31" xfId="26" applyFont="1" applyFill="1" applyBorder="1" applyAlignment="1">
      <alignment horizontal="center" vertical="center"/>
    </xf>
    <xf numFmtId="43" fontId="15" fillId="2" borderId="34" xfId="28" applyFont="1" applyBorder="1" applyAlignment="1">
      <alignment horizontal="center" vertical="center"/>
    </xf>
    <xf numFmtId="43" fontId="15" fillId="2" borderId="1" xfId="28" applyFont="1" applyBorder="1" applyAlignment="1">
      <alignment horizontal="left" vertical="center" wrapText="1"/>
    </xf>
    <xf numFmtId="43" fontId="15" fillId="2" borderId="1" xfId="28" applyFont="1" applyBorder="1" applyAlignment="1">
      <alignment vertical="center"/>
    </xf>
    <xf numFmtId="10" fontId="15" fillId="2" borderId="31" xfId="26" applyNumberFormat="1" applyFont="1" applyBorder="1" applyAlignment="1">
      <alignment vertical="center"/>
    </xf>
    <xf numFmtId="43" fontId="15" fillId="2" borderId="1" xfId="28" applyFont="1" applyBorder="1" applyAlignment="1">
      <alignment horizontal="left" vertical="center"/>
    </xf>
    <xf numFmtId="0" fontId="37" fillId="5" borderId="1" xfId="26" applyFont="1" applyFill="1" applyBorder="1" applyAlignment="1">
      <alignment horizontal="right" vertical="center"/>
    </xf>
    <xf numFmtId="164" fontId="37" fillId="5" borderId="1" xfId="26" applyNumberFormat="1" applyFont="1" applyFill="1" applyBorder="1" applyAlignment="1">
      <alignment vertical="center"/>
    </xf>
    <xf numFmtId="10" fontId="15" fillId="6" borderId="1" xfId="26" applyNumberFormat="1" applyFont="1" applyFill="1" applyBorder="1" applyAlignment="1">
      <alignment horizontal="right" vertical="center"/>
    </xf>
    <xf numFmtId="164" fontId="15" fillId="6" borderId="1" xfId="26" applyNumberFormat="1" applyFont="1" applyFill="1" applyBorder="1" applyAlignment="1">
      <alignment vertical="center"/>
    </xf>
    <xf numFmtId="0" fontId="15" fillId="10" borderId="1" xfId="26" applyFont="1" applyFill="1" applyBorder="1" applyAlignment="1">
      <alignment horizontal="right" vertical="center"/>
    </xf>
    <xf numFmtId="164" fontId="15" fillId="10" borderId="1" xfId="26" applyNumberFormat="1" applyFont="1" applyFill="1" applyBorder="1" applyAlignment="1">
      <alignment vertical="center"/>
    </xf>
    <xf numFmtId="0" fontId="15" fillId="14" borderId="1" xfId="26" applyFont="1" applyFill="1" applyBorder="1" applyAlignment="1">
      <alignment horizontal="right"/>
    </xf>
    <xf numFmtId="164" fontId="15" fillId="14" borderId="1" xfId="26" applyNumberFormat="1" applyFont="1" applyFill="1" applyBorder="1"/>
    <xf numFmtId="164" fontId="15" fillId="10" borderId="1" xfId="26" applyNumberFormat="1" applyFont="1" applyFill="1" applyBorder="1"/>
    <xf numFmtId="0" fontId="15" fillId="6" borderId="34" xfId="26" applyFont="1" applyFill="1" applyBorder="1" applyAlignment="1">
      <alignment horizontal="center"/>
    </xf>
    <xf numFmtId="164" fontId="15" fillId="6" borderId="1" xfId="26" applyNumberFormat="1" applyFont="1" applyFill="1" applyBorder="1"/>
    <xf numFmtId="171" fontId="15" fillId="2" borderId="34" xfId="26" applyNumberFormat="1" applyFont="1" applyBorder="1" applyAlignment="1">
      <alignment horizontal="center"/>
    </xf>
    <xf numFmtId="164" fontId="15" fillId="2" borderId="1" xfId="25" applyFont="1" applyFill="1" applyBorder="1" applyAlignment="1">
      <alignment horizontal="left" vertical="center" wrapText="1"/>
    </xf>
    <xf numFmtId="43" fontId="15" fillId="2" borderId="1" xfId="28" applyFont="1" applyBorder="1"/>
    <xf numFmtId="164" fontId="15" fillId="15" borderId="1" xfId="26" applyNumberFormat="1" applyFont="1" applyFill="1" applyBorder="1"/>
    <xf numFmtId="0" fontId="12" fillId="2" borderId="38" xfId="26" applyBorder="1"/>
    <xf numFmtId="0" fontId="12" fillId="2" borderId="56" xfId="26" applyBorder="1"/>
    <xf numFmtId="0" fontId="12" fillId="2" borderId="57" xfId="26" applyBorder="1"/>
    <xf numFmtId="0" fontId="42" fillId="2" borderId="38" xfId="26" applyFont="1" applyBorder="1"/>
    <xf numFmtId="0" fontId="42" fillId="2" borderId="56" xfId="26" applyFont="1" applyBorder="1"/>
    <xf numFmtId="0" fontId="42" fillId="2" borderId="57" xfId="26" applyFont="1" applyBorder="1"/>
    <xf numFmtId="0" fontId="15" fillId="2" borderId="38" xfId="26" applyFont="1" applyBorder="1"/>
    <xf numFmtId="0" fontId="15" fillId="2" borderId="56" xfId="26" applyFont="1" applyBorder="1"/>
    <xf numFmtId="0" fontId="15" fillId="2" borderId="57" xfId="26" applyFont="1" applyBorder="1"/>
    <xf numFmtId="171" fontId="12" fillId="2" borderId="38" xfId="26" applyNumberFormat="1" applyBorder="1" applyAlignment="1">
      <alignment vertical="center"/>
    </xf>
    <xf numFmtId="171" fontId="12" fillId="2" borderId="56" xfId="26" applyNumberFormat="1" applyBorder="1" applyAlignment="1">
      <alignment vertical="center"/>
    </xf>
    <xf numFmtId="171" fontId="12" fillId="2" borderId="57" xfId="26" applyNumberFormat="1" applyBorder="1" applyAlignment="1">
      <alignment vertical="center"/>
    </xf>
    <xf numFmtId="43" fontId="12" fillId="2" borderId="38" xfId="28" applyFont="1" applyBorder="1" applyAlignment="1">
      <alignment vertical="center"/>
    </xf>
    <xf numFmtId="43" fontId="12" fillId="2" borderId="56" xfId="28" applyFont="1" applyBorder="1" applyAlignment="1">
      <alignment vertical="center"/>
    </xf>
    <xf numFmtId="43" fontId="12" fillId="2" borderId="57" xfId="28" applyFont="1" applyBorder="1" applyAlignment="1">
      <alignment vertical="center"/>
    </xf>
    <xf numFmtId="164" fontId="18" fillId="6" borderId="1" xfId="9" applyFont="1" applyFill="1" applyBorder="1" applyAlignment="1">
      <alignment horizontal="center" vertical="center"/>
    </xf>
    <xf numFmtId="164" fontId="18" fillId="6" borderId="1" xfId="9" applyFont="1" applyFill="1" applyBorder="1" applyAlignment="1">
      <alignment horizontal="left" vertical="center"/>
    </xf>
    <xf numFmtId="43" fontId="18" fillId="6" borderId="1" xfId="20" applyFont="1" applyFill="1" applyBorder="1" applyAlignment="1">
      <alignment horizontal="center" vertical="center"/>
    </xf>
    <xf numFmtId="44" fontId="18" fillId="6" borderId="1" xfId="54" applyFont="1" applyFill="1" applyBorder="1" applyAlignment="1">
      <alignment horizontal="center" vertical="center"/>
    </xf>
    <xf numFmtId="44" fontId="18" fillId="6" borderId="31" xfId="54" applyFont="1" applyFill="1" applyBorder="1" applyAlignment="1">
      <alignment horizontal="center" vertical="center"/>
    </xf>
    <xf numFmtId="172" fontId="38" fillId="2" borderId="0" xfId="18" applyNumberFormat="1" applyFont="1"/>
    <xf numFmtId="0" fontId="18" fillId="6" borderId="34" xfId="9" applyNumberFormat="1" applyFont="1" applyFill="1" applyBorder="1" applyAlignment="1">
      <alignment horizontal="center" vertical="center" wrapText="1"/>
    </xf>
    <xf numFmtId="43" fontId="18" fillId="6" borderId="1" xfId="20" applyFont="1" applyFill="1" applyBorder="1" applyAlignment="1" applyProtection="1">
      <alignment horizontal="center" vertical="center"/>
    </xf>
    <xf numFmtId="0" fontId="18" fillId="16" borderId="34" xfId="9" applyNumberFormat="1" applyFont="1" applyFill="1" applyBorder="1" applyAlignment="1">
      <alignment horizontal="center" vertical="center"/>
    </xf>
    <xf numFmtId="0" fontId="18" fillId="16" borderId="1" xfId="9" applyNumberFormat="1" applyFont="1" applyFill="1" applyBorder="1" applyAlignment="1">
      <alignment horizontal="center" vertical="center"/>
    </xf>
    <xf numFmtId="164" fontId="18" fillId="16" borderId="1" xfId="9" applyFont="1" applyFill="1" applyBorder="1" applyAlignment="1">
      <alignment horizontal="left" vertical="center" wrapText="1"/>
    </xf>
    <xf numFmtId="164" fontId="18" fillId="16" borderId="1" xfId="9" applyFont="1" applyFill="1" applyBorder="1" applyAlignment="1">
      <alignment horizontal="center" vertical="center" wrapText="1"/>
    </xf>
    <xf numFmtId="0" fontId="16" fillId="16" borderId="34" xfId="9" applyNumberFormat="1" applyFont="1" applyFill="1" applyBorder="1" applyAlignment="1">
      <alignment horizontal="center" vertical="center"/>
    </xf>
    <xf numFmtId="167" fontId="19" fillId="16" borderId="1" xfId="10" applyNumberFormat="1" applyFont="1" applyFill="1" applyBorder="1" applyAlignment="1">
      <alignment horizontal="center" vertical="center" wrapText="1"/>
    </xf>
    <xf numFmtId="0" fontId="18" fillId="16" borderId="1" xfId="10" applyFont="1" applyFill="1" applyBorder="1" applyAlignment="1">
      <alignment horizontal="justify" vertical="center" wrapText="1"/>
    </xf>
    <xf numFmtId="167" fontId="18" fillId="16" borderId="34" xfId="10" applyNumberFormat="1" applyFont="1" applyFill="1" applyBorder="1" applyAlignment="1">
      <alignment horizontal="center" vertical="center" wrapText="1"/>
    </xf>
    <xf numFmtId="167" fontId="18" fillId="16" borderId="1" xfId="10" applyNumberFormat="1" applyFont="1" applyFill="1" applyBorder="1" applyAlignment="1">
      <alignment horizontal="center" vertical="center" wrapText="1"/>
    </xf>
    <xf numFmtId="167" fontId="18" fillId="16" borderId="1" xfId="9" applyNumberFormat="1" applyFont="1" applyFill="1" applyBorder="1" applyAlignment="1">
      <alignment horizontal="center" vertical="center" wrapText="1"/>
    </xf>
    <xf numFmtId="0" fontId="21" fillId="6" borderId="34" xfId="9" applyNumberFormat="1" applyFont="1" applyFill="1" applyBorder="1" applyAlignment="1">
      <alignment horizontal="center" vertical="center" wrapText="1"/>
    </xf>
    <xf numFmtId="167" fontId="21" fillId="6" borderId="1" xfId="10" applyNumberFormat="1" applyFont="1" applyFill="1" applyBorder="1" applyAlignment="1">
      <alignment horizontal="center" vertical="center" wrapText="1"/>
    </xf>
    <xf numFmtId="0" fontId="21" fillId="6" borderId="1" xfId="10" applyFont="1" applyFill="1" applyBorder="1" applyAlignment="1">
      <alignment wrapText="1"/>
    </xf>
    <xf numFmtId="0" fontId="21" fillId="6" borderId="1" xfId="10" applyFont="1" applyFill="1" applyBorder="1" applyAlignment="1">
      <alignment horizontal="center" vertical="center" wrapText="1"/>
    </xf>
    <xf numFmtId="43" fontId="21" fillId="6" borderId="1" xfId="20" applyFont="1" applyFill="1" applyBorder="1" applyAlignment="1" applyProtection="1">
      <alignment horizontal="center" vertical="center" wrapText="1"/>
    </xf>
    <xf numFmtId="44" fontId="21" fillId="6" borderId="1" xfId="54" applyFont="1" applyFill="1" applyBorder="1" applyAlignment="1" applyProtection="1">
      <alignment horizontal="center" vertical="center" wrapText="1"/>
    </xf>
    <xf numFmtId="44" fontId="21" fillId="6" borderId="31" xfId="54" applyFont="1" applyFill="1" applyBorder="1" applyAlignment="1" applyProtection="1">
      <alignment horizontal="center" vertical="center" wrapText="1"/>
    </xf>
    <xf numFmtId="43" fontId="11" fillId="2" borderId="1" xfId="20" applyFont="1" applyFill="1" applyBorder="1" applyAlignment="1">
      <alignment horizontal="center" vertical="top"/>
    </xf>
    <xf numFmtId="0" fontId="19" fillId="16" borderId="34" xfId="10" applyFont="1" applyFill="1" applyBorder="1" applyAlignment="1">
      <alignment horizontal="center" vertical="center"/>
    </xf>
    <xf numFmtId="3" fontId="19" fillId="16" borderId="34" xfId="10" applyNumberFormat="1" applyFont="1" applyFill="1" applyBorder="1" applyAlignment="1">
      <alignment horizontal="center" vertical="center"/>
    </xf>
    <xf numFmtId="0" fontId="41" fillId="25" borderId="34" xfId="10" applyFont="1" applyFill="1" applyBorder="1" applyAlignment="1">
      <alignment horizontal="center" vertical="center"/>
    </xf>
    <xf numFmtId="0" fontId="19" fillId="2" borderId="34" xfId="10" applyFont="1" applyBorder="1" applyAlignment="1">
      <alignment horizontal="center" vertical="center"/>
    </xf>
    <xf numFmtId="0" fontId="36" fillId="16" borderId="34" xfId="10" applyFont="1" applyFill="1" applyBorder="1" applyAlignment="1">
      <alignment horizontal="center" vertical="center"/>
    </xf>
    <xf numFmtId="0" fontId="16" fillId="25" borderId="34" xfId="10" applyFont="1" applyFill="1" applyBorder="1" applyAlignment="1">
      <alignment horizontal="center" vertical="center" wrapText="1"/>
    </xf>
    <xf numFmtId="43" fontId="40" fillId="2" borderId="0" xfId="20" applyFont="1" applyFill="1"/>
    <xf numFmtId="43" fontId="40" fillId="2" borderId="0" xfId="20" applyFont="1" applyFill="1" applyAlignment="1">
      <alignment wrapText="1"/>
    </xf>
    <xf numFmtId="164" fontId="46" fillId="14" borderId="34" xfId="9" applyFont="1" applyFill="1" applyBorder="1" applyAlignment="1">
      <alignment horizontal="right" vertical="center"/>
    </xf>
    <xf numFmtId="164" fontId="46" fillId="14" borderId="1" xfId="9" applyFont="1" applyFill="1" applyBorder="1" applyAlignment="1">
      <alignment horizontal="right" vertical="center"/>
    </xf>
    <xf numFmtId="164" fontId="17" fillId="22" borderId="35" xfId="25" applyFont="1" applyFill="1" applyBorder="1" applyAlignment="1">
      <alignment horizontal="right" vertical="center"/>
    </xf>
    <xf numFmtId="164" fontId="17" fillId="22" borderId="36" xfId="25" applyFont="1" applyFill="1" applyBorder="1" applyAlignment="1">
      <alignment horizontal="right" vertical="center"/>
    </xf>
    <xf numFmtId="164" fontId="46" fillId="2" borderId="34" xfId="9" applyFont="1" applyBorder="1" applyAlignment="1">
      <alignment horizontal="right" vertical="center"/>
    </xf>
    <xf numFmtId="164" fontId="46" fillId="2" borderId="1" xfId="9" applyFont="1" applyBorder="1" applyAlignment="1">
      <alignment horizontal="right" vertical="center"/>
    </xf>
    <xf numFmtId="164" fontId="46" fillId="4" borderId="34" xfId="9" applyFont="1" applyFill="1" applyBorder="1" applyAlignment="1">
      <alignment horizontal="right" vertical="center"/>
    </xf>
    <xf numFmtId="164" fontId="46" fillId="4" borderId="1" xfId="9" applyFont="1" applyFill="1" applyBorder="1" applyAlignment="1">
      <alignment horizontal="right" vertical="center"/>
    </xf>
    <xf numFmtId="164" fontId="46" fillId="24" borderId="34" xfId="9" applyFont="1" applyFill="1" applyBorder="1" applyAlignment="1">
      <alignment horizontal="right" vertical="center"/>
    </xf>
    <xf numFmtId="164" fontId="46" fillId="24" borderId="1" xfId="9" applyFont="1" applyFill="1" applyBorder="1" applyAlignment="1">
      <alignment horizontal="right" vertical="center"/>
    </xf>
    <xf numFmtId="164" fontId="46" fillId="6" borderId="34" xfId="9" applyFont="1" applyFill="1" applyBorder="1" applyAlignment="1">
      <alignment horizontal="right" vertical="center"/>
    </xf>
    <xf numFmtId="164" fontId="46" fillId="6" borderId="1" xfId="9" applyFont="1" applyFill="1" applyBorder="1" applyAlignment="1">
      <alignment horizontal="right" vertical="center"/>
    </xf>
    <xf numFmtId="0" fontId="32" fillId="2" borderId="10" xfId="9" applyNumberFormat="1" applyFont="1" applyBorder="1" applyAlignment="1">
      <alignment horizontal="center" vertical="center" wrapText="1"/>
    </xf>
    <xf numFmtId="0" fontId="32" fillId="2" borderId="11" xfId="9" applyNumberFormat="1" applyFont="1" applyBorder="1" applyAlignment="1">
      <alignment horizontal="center" vertical="center" wrapText="1"/>
    </xf>
    <xf numFmtId="0" fontId="32" fillId="2" borderId="12" xfId="9" applyNumberFormat="1" applyFont="1" applyBorder="1" applyAlignment="1">
      <alignment horizontal="center" vertical="center" wrapText="1"/>
    </xf>
    <xf numFmtId="0" fontId="32" fillId="2" borderId="60" xfId="9" applyNumberFormat="1" applyFont="1" applyBorder="1" applyAlignment="1">
      <alignment horizontal="center" vertical="center" wrapText="1"/>
    </xf>
    <xf numFmtId="0" fontId="32" fillId="2" borderId="58" xfId="9" applyNumberFormat="1" applyFont="1" applyBorder="1" applyAlignment="1">
      <alignment horizontal="center" vertical="center" wrapText="1"/>
    </xf>
    <xf numFmtId="0" fontId="32" fillId="2" borderId="59" xfId="9" applyNumberFormat="1" applyFont="1" applyBorder="1" applyAlignment="1">
      <alignment horizontal="center" vertical="center" wrapText="1"/>
    </xf>
    <xf numFmtId="164" fontId="32" fillId="2" borderId="34" xfId="9" applyFont="1" applyBorder="1" applyAlignment="1">
      <alignment horizontal="center" vertical="center"/>
    </xf>
    <xf numFmtId="164" fontId="32" fillId="2" borderId="1" xfId="9" applyFont="1" applyBorder="1" applyAlignment="1">
      <alignment horizontal="center" vertical="center"/>
    </xf>
    <xf numFmtId="164" fontId="15" fillId="6" borderId="34" xfId="9" applyFont="1" applyFill="1" applyBorder="1" applyAlignment="1">
      <alignment horizontal="center" vertical="center"/>
    </xf>
    <xf numFmtId="164" fontId="15" fillId="6" borderId="1" xfId="9" applyFont="1" applyFill="1" applyBorder="1" applyAlignment="1">
      <alignment horizontal="center" vertical="center"/>
    </xf>
    <xf numFmtId="164" fontId="15" fillId="6" borderId="31" xfId="9" applyFont="1" applyFill="1" applyBorder="1" applyAlignment="1">
      <alignment horizontal="center" vertical="center"/>
    </xf>
    <xf numFmtId="164" fontId="30" fillId="2" borderId="1" xfId="9" applyFont="1" applyBorder="1" applyAlignment="1">
      <alignment horizontal="center" vertical="center" wrapText="1"/>
    </xf>
    <xf numFmtId="164" fontId="30" fillId="2" borderId="31" xfId="9" applyFont="1" applyBorder="1" applyAlignment="1">
      <alignment horizontal="center" vertical="center" wrapText="1"/>
    </xf>
    <xf numFmtId="0" fontId="12" fillId="2" borderId="45" xfId="26" applyBorder="1" applyAlignment="1">
      <alignment horizontal="center"/>
    </xf>
    <xf numFmtId="0" fontId="12" fillId="2" borderId="46" xfId="26" applyBorder="1" applyAlignment="1">
      <alignment horizontal="center"/>
    </xf>
    <xf numFmtId="0" fontId="12" fillId="2" borderId="47" xfId="26" applyBorder="1" applyAlignment="1">
      <alignment horizontal="center"/>
    </xf>
    <xf numFmtId="0" fontId="12" fillId="2" borderId="34" xfId="26" applyBorder="1" applyAlignment="1">
      <alignment horizontal="center"/>
    </xf>
    <xf numFmtId="0" fontId="12" fillId="2" borderId="1" xfId="26" applyBorder="1" applyAlignment="1">
      <alignment horizontal="center"/>
    </xf>
    <xf numFmtId="0" fontId="12" fillId="2" borderId="31" xfId="26" applyBorder="1" applyAlignment="1">
      <alignment horizontal="center"/>
    </xf>
    <xf numFmtId="0" fontId="46" fillId="18" borderId="34" xfId="27" applyFont="1" applyFill="1" applyBorder="1" applyAlignment="1">
      <alignment horizontal="center" vertical="center" wrapText="1"/>
    </xf>
    <xf numFmtId="0" fontId="46" fillId="18" borderId="1" xfId="27" applyFont="1" applyFill="1" applyBorder="1" applyAlignment="1">
      <alignment horizontal="center" vertical="center" wrapText="1"/>
    </xf>
    <xf numFmtId="0" fontId="46" fillId="18" borderId="31" xfId="27" applyFont="1" applyFill="1" applyBorder="1" applyAlignment="1">
      <alignment horizontal="center" vertical="center" wrapText="1"/>
    </xf>
    <xf numFmtId="0" fontId="46" fillId="2" borderId="34" xfId="26" applyFont="1" applyBorder="1" applyAlignment="1">
      <alignment horizontal="center"/>
    </xf>
    <xf numFmtId="0" fontId="46" fillId="2" borderId="1" xfId="26" applyFont="1" applyBorder="1" applyAlignment="1">
      <alignment horizontal="center"/>
    </xf>
    <xf numFmtId="0" fontId="46" fillId="2" borderId="31" xfId="26" applyFont="1" applyBorder="1" applyAlignment="1">
      <alignment horizontal="center"/>
    </xf>
    <xf numFmtId="0" fontId="47" fillId="2" borderId="34" xfId="27" applyFont="1" applyBorder="1" applyAlignment="1">
      <alignment horizontal="center" vertical="center" wrapText="1"/>
    </xf>
    <xf numFmtId="0" fontId="47" fillId="2" borderId="1" xfId="27" applyFont="1" applyBorder="1" applyAlignment="1">
      <alignment horizontal="center" vertical="center" wrapText="1"/>
    </xf>
    <xf numFmtId="0" fontId="47" fillId="2" borderId="31" xfId="27" applyFont="1" applyBorder="1" applyAlignment="1">
      <alignment horizontal="center" vertical="center" wrapText="1"/>
    </xf>
    <xf numFmtId="0" fontId="15" fillId="10" borderId="35" xfId="26" applyFont="1" applyFill="1" applyBorder="1" applyAlignment="1">
      <alignment horizontal="right"/>
    </xf>
    <xf numFmtId="0" fontId="15" fillId="10" borderId="36" xfId="26" applyFont="1" applyFill="1" applyBorder="1" applyAlignment="1">
      <alignment horizontal="right"/>
    </xf>
    <xf numFmtId="43" fontId="15" fillId="10" borderId="36" xfId="20" applyFont="1" applyFill="1" applyBorder="1" applyAlignment="1">
      <alignment horizontal="center" vertical="center"/>
    </xf>
    <xf numFmtId="43" fontId="15" fillId="10" borderId="37" xfId="20" applyFont="1" applyFill="1" applyBorder="1" applyAlignment="1">
      <alignment horizontal="center" vertical="center"/>
    </xf>
    <xf numFmtId="0" fontId="15" fillId="15" borderId="34" xfId="26" applyFont="1" applyFill="1" applyBorder="1" applyAlignment="1">
      <alignment horizontal="center" vertical="center"/>
    </xf>
    <xf numFmtId="10" fontId="15" fillId="15" borderId="31" xfId="29" applyNumberFormat="1" applyFont="1" applyFill="1" applyBorder="1" applyAlignment="1">
      <alignment horizontal="center" vertical="center"/>
    </xf>
    <xf numFmtId="0" fontId="15" fillId="5" borderId="34" xfId="26" applyFont="1" applyFill="1" applyBorder="1" applyAlignment="1">
      <alignment horizontal="center" vertical="center" wrapText="1"/>
    </xf>
    <xf numFmtId="10" fontId="15" fillId="5" borderId="31" xfId="26" applyNumberFormat="1" applyFont="1" applyFill="1" applyBorder="1" applyAlignment="1">
      <alignment horizontal="center" vertical="center" wrapText="1"/>
    </xf>
    <xf numFmtId="164" fontId="15" fillId="5" borderId="31" xfId="26" applyNumberFormat="1" applyFont="1" applyFill="1" applyBorder="1" applyAlignment="1">
      <alignment horizontal="center" vertical="center" wrapText="1"/>
    </xf>
    <xf numFmtId="0" fontId="15" fillId="14" borderId="34" xfId="26" applyFont="1" applyFill="1" applyBorder="1" applyAlignment="1">
      <alignment horizontal="center" vertical="center"/>
    </xf>
    <xf numFmtId="10" fontId="15" fillId="14" borderId="31" xfId="21" applyNumberFormat="1" applyFont="1" applyFill="1" applyBorder="1" applyAlignment="1">
      <alignment horizontal="center" vertical="center"/>
    </xf>
    <xf numFmtId="0" fontId="35" fillId="2" borderId="10" xfId="18" applyFont="1" applyBorder="1" applyAlignment="1">
      <alignment horizontal="center" vertical="center" wrapText="1"/>
    </xf>
    <xf numFmtId="0" fontId="35" fillId="2" borderId="11" xfId="18" applyFont="1" applyBorder="1" applyAlignment="1">
      <alignment horizontal="center" vertical="center" wrapText="1"/>
    </xf>
    <xf numFmtId="0" fontId="35" fillId="2" borderId="13" xfId="18" applyFont="1" applyBorder="1" applyAlignment="1">
      <alignment horizontal="center" vertical="center" wrapText="1"/>
    </xf>
    <xf numFmtId="0" fontId="35" fillId="2" borderId="0" xfId="18" applyFont="1" applyAlignment="1">
      <alignment horizontal="center" vertical="center" wrapText="1"/>
    </xf>
    <xf numFmtId="0" fontId="35" fillId="2" borderId="39" xfId="18" applyFont="1" applyBorder="1" applyAlignment="1">
      <alignment horizontal="center" vertical="center" wrapText="1"/>
    </xf>
    <xf numFmtId="0" fontId="35" fillId="2" borderId="7" xfId="18" applyFont="1" applyBorder="1" applyAlignment="1">
      <alignment horizontal="center" vertical="center" wrapText="1"/>
    </xf>
    <xf numFmtId="0" fontId="34" fillId="4" borderId="53" xfId="18" applyFont="1" applyFill="1" applyBorder="1" applyAlignment="1">
      <alignment horizontal="right"/>
    </xf>
    <xf numFmtId="0" fontId="34" fillId="4" borderId="54" xfId="18" applyFont="1" applyFill="1" applyBorder="1" applyAlignment="1">
      <alignment horizontal="right"/>
    </xf>
    <xf numFmtId="43" fontId="30" fillId="19" borderId="41" xfId="18" applyNumberFormat="1" applyFont="1" applyFill="1" applyBorder="1" applyAlignment="1">
      <alignment horizontal="center" vertical="center" wrapText="1"/>
    </xf>
    <xf numFmtId="43" fontId="30" fillId="19" borderId="42" xfId="18" applyNumberFormat="1" applyFont="1" applyFill="1" applyBorder="1" applyAlignment="1">
      <alignment horizontal="center" vertical="center" wrapText="1"/>
    </xf>
    <xf numFmtId="43" fontId="30" fillId="19" borderId="43" xfId="18" applyNumberFormat="1" applyFont="1" applyFill="1" applyBorder="1" applyAlignment="1">
      <alignment horizontal="center" vertical="center" wrapText="1"/>
    </xf>
    <xf numFmtId="43" fontId="30" fillId="19" borderId="51" xfId="18" applyNumberFormat="1" applyFont="1" applyFill="1" applyBorder="1" applyAlignment="1">
      <alignment horizontal="center" vertical="center" wrapText="1"/>
    </xf>
    <xf numFmtId="43" fontId="30" fillId="19" borderId="38" xfId="18" applyNumberFormat="1" applyFont="1" applyFill="1" applyBorder="1" applyAlignment="1">
      <alignment horizontal="center" vertical="center" wrapText="1"/>
    </xf>
    <xf numFmtId="43" fontId="30" fillId="19" borderId="52" xfId="18" applyNumberFormat="1" applyFont="1" applyFill="1" applyBorder="1" applyAlignment="1">
      <alignment horizontal="center" vertical="center" wrapText="1"/>
    </xf>
    <xf numFmtId="164" fontId="30" fillId="5" borderId="2" xfId="9" applyFont="1" applyFill="1" applyBorder="1" applyAlignment="1">
      <alignment horizontal="center" vertical="center"/>
    </xf>
    <xf numFmtId="164" fontId="30" fillId="5" borderId="1" xfId="9" applyFont="1" applyFill="1" applyBorder="1" applyAlignment="1">
      <alignment horizontal="center" vertical="center"/>
    </xf>
    <xf numFmtId="0" fontId="20" fillId="2" borderId="0" xfId="18" applyFont="1" applyAlignment="1">
      <alignment horizontal="center" vertical="center"/>
    </xf>
    <xf numFmtId="0" fontId="20" fillId="2" borderId="4" xfId="18" applyFont="1" applyBorder="1" applyAlignment="1">
      <alignment horizontal="center" vertical="center"/>
    </xf>
    <xf numFmtId="0" fontId="20" fillId="2" borderId="7" xfId="18" applyFont="1" applyBorder="1" applyAlignment="1">
      <alignment horizontal="center" vertical="center"/>
    </xf>
    <xf numFmtId="0" fontId="20" fillId="2" borderId="8" xfId="18" applyFont="1" applyBorder="1" applyAlignment="1">
      <alignment horizontal="center" vertical="center"/>
    </xf>
    <xf numFmtId="0" fontId="34" fillId="2" borderId="11" xfId="18" applyFont="1" applyBorder="1" applyAlignment="1">
      <alignment horizontal="center" vertical="center" wrapText="1"/>
    </xf>
    <xf numFmtId="0" fontId="34" fillId="2" borderId="27" xfId="18" applyFont="1" applyBorder="1" applyAlignment="1">
      <alignment horizontal="center" vertical="center" wrapText="1"/>
    </xf>
    <xf numFmtId="0" fontId="34" fillId="2" borderId="0" xfId="18" applyFont="1" applyAlignment="1">
      <alignment horizontal="center" vertical="center" wrapText="1"/>
    </xf>
    <xf numFmtId="0" fontId="34" fillId="2" borderId="4" xfId="18" applyFont="1" applyBorder="1" applyAlignment="1">
      <alignment horizontal="center" vertical="center" wrapText="1"/>
    </xf>
    <xf numFmtId="0" fontId="35" fillId="2" borderId="48" xfId="18" applyFont="1" applyBorder="1" applyAlignment="1">
      <alignment horizontal="center" vertical="center" wrapText="1"/>
    </xf>
    <xf numFmtId="0" fontId="35" fillId="2" borderId="27" xfId="18" applyFont="1" applyBorder="1" applyAlignment="1">
      <alignment horizontal="center" vertical="center" wrapText="1"/>
    </xf>
    <xf numFmtId="0" fontId="35" fillId="2" borderId="17" xfId="18" applyFont="1" applyBorder="1" applyAlignment="1">
      <alignment horizontal="center" vertical="center" wrapText="1"/>
    </xf>
    <xf numFmtId="0" fontId="35" fillId="2" borderId="4" xfId="18" applyFont="1" applyBorder="1" applyAlignment="1">
      <alignment horizontal="center" vertical="center" wrapText="1"/>
    </xf>
    <xf numFmtId="0" fontId="35" fillId="2" borderId="12" xfId="18" applyFont="1" applyBorder="1" applyAlignment="1">
      <alignment horizontal="center" vertical="center" wrapText="1"/>
    </xf>
    <xf numFmtId="0" fontId="35" fillId="2" borderId="14" xfId="18" applyFont="1" applyBorder="1" applyAlignment="1">
      <alignment horizontal="center" vertical="center" wrapText="1"/>
    </xf>
    <xf numFmtId="0" fontId="20" fillId="2" borderId="17" xfId="18" applyFont="1" applyBorder="1" applyAlignment="1">
      <alignment horizontal="center" vertical="center"/>
    </xf>
    <xf numFmtId="0" fontId="20" fillId="2" borderId="14" xfId="18" applyFont="1" applyBorder="1" applyAlignment="1">
      <alignment horizontal="center" vertical="center"/>
    </xf>
    <xf numFmtId="0" fontId="20" fillId="2" borderId="6" xfId="18" applyFont="1" applyBorder="1" applyAlignment="1">
      <alignment horizontal="center" vertical="center"/>
    </xf>
    <xf numFmtId="0" fontId="20" fillId="2" borderId="28" xfId="18" applyFont="1" applyBorder="1" applyAlignment="1">
      <alignment horizontal="center" vertical="center"/>
    </xf>
    <xf numFmtId="0" fontId="34" fillId="24" borderId="29" xfId="18" applyFont="1" applyFill="1" applyBorder="1" applyAlignment="1">
      <alignment horizontal="right"/>
    </xf>
    <xf numFmtId="0" fontId="34" fillId="24" borderId="5" xfId="18" applyFont="1" applyFill="1" applyBorder="1" applyAlignment="1">
      <alignment horizontal="right"/>
    </xf>
    <xf numFmtId="43" fontId="30" fillId="11" borderId="32" xfId="18" applyNumberFormat="1" applyFont="1" applyFill="1" applyBorder="1" applyAlignment="1">
      <alignment horizontal="center" vertical="center"/>
    </xf>
    <xf numFmtId="0" fontId="30" fillId="11" borderId="34" xfId="18" applyFont="1" applyFill="1" applyBorder="1" applyAlignment="1">
      <alignment horizontal="center" vertical="center"/>
    </xf>
    <xf numFmtId="0" fontId="30" fillId="11" borderId="49" xfId="18" applyFont="1" applyFill="1" applyBorder="1" applyAlignment="1">
      <alignment horizontal="center" vertical="center"/>
    </xf>
    <xf numFmtId="164" fontId="30" fillId="2" borderId="2" xfId="9" applyFont="1" applyFill="1" applyBorder="1" applyAlignment="1">
      <alignment horizontal="left" vertical="center" wrapText="1"/>
    </xf>
    <xf numFmtId="164" fontId="30" fillId="2" borderId="1" xfId="9" applyFont="1" applyFill="1" applyBorder="1" applyAlignment="1">
      <alignment horizontal="left" vertical="center" wrapText="1"/>
    </xf>
    <xf numFmtId="164" fontId="30" fillId="2" borderId="19" xfId="9" applyFont="1" applyFill="1" applyBorder="1" applyAlignment="1">
      <alignment horizontal="left" vertical="center" wrapText="1"/>
    </xf>
    <xf numFmtId="164" fontId="30" fillId="5" borderId="19" xfId="9" applyFont="1" applyFill="1" applyBorder="1" applyAlignment="1">
      <alignment horizontal="center" vertical="center"/>
    </xf>
    <xf numFmtId="164" fontId="30" fillId="12" borderId="33" xfId="18" applyNumberFormat="1" applyFont="1" applyFill="1" applyBorder="1" applyAlignment="1">
      <alignment horizontal="center" vertical="center"/>
    </xf>
    <xf numFmtId="164" fontId="30" fillId="12" borderId="31" xfId="18" applyNumberFormat="1" applyFont="1" applyFill="1" applyBorder="1" applyAlignment="1">
      <alignment horizontal="center" vertical="center"/>
    </xf>
    <xf numFmtId="43" fontId="30" fillId="11" borderId="34" xfId="18" applyNumberFormat="1" applyFont="1" applyFill="1" applyBorder="1" applyAlignment="1">
      <alignment horizontal="center" vertical="center"/>
    </xf>
    <xf numFmtId="164" fontId="30" fillId="7" borderId="31" xfId="18" applyNumberFormat="1" applyFont="1" applyFill="1" applyBorder="1" applyAlignment="1">
      <alignment horizontal="center" vertical="center"/>
    </xf>
    <xf numFmtId="0" fontId="33" fillId="11" borderId="30" xfId="18" applyFont="1" applyFill="1" applyBorder="1" applyAlignment="1">
      <alignment horizontal="center" vertical="center"/>
    </xf>
    <xf numFmtId="0" fontId="33" fillId="11" borderId="34" xfId="18" applyFont="1" applyFill="1" applyBorder="1" applyAlignment="1">
      <alignment horizontal="center" vertical="center"/>
    </xf>
    <xf numFmtId="0" fontId="33" fillId="11" borderId="9" xfId="18" applyFont="1" applyFill="1" applyBorder="1" applyAlignment="1">
      <alignment horizontal="center" vertical="center"/>
    </xf>
    <xf numFmtId="0" fontId="33" fillId="11" borderId="1" xfId="18" applyFont="1" applyFill="1" applyBorder="1" applyAlignment="1">
      <alignment horizontal="center" vertical="center"/>
    </xf>
    <xf numFmtId="164" fontId="20" fillId="11" borderId="9" xfId="9" applyFont="1" applyFill="1" applyBorder="1" applyAlignment="1">
      <alignment horizontal="center" vertical="center" wrapText="1"/>
    </xf>
    <xf numFmtId="164" fontId="20" fillId="11" borderId="1" xfId="9" applyFont="1" applyFill="1" applyBorder="1" applyAlignment="1">
      <alignment horizontal="center" vertical="center" wrapText="1"/>
    </xf>
    <xf numFmtId="0" fontId="32" fillId="11" borderId="44" xfId="18" applyFont="1" applyFill="1" applyBorder="1" applyAlignment="1">
      <alignment horizontal="center" vertical="center"/>
    </xf>
    <xf numFmtId="0" fontId="32" fillId="11" borderId="31" xfId="18" applyFont="1" applyFill="1" applyBorder="1" applyAlignment="1">
      <alignment horizontal="center" vertical="center"/>
    </xf>
    <xf numFmtId="0" fontId="19" fillId="25" borderId="34" xfId="10" applyFont="1" applyFill="1" applyBorder="1" applyAlignment="1">
      <alignment horizontal="center" vertical="center"/>
    </xf>
    <xf numFmtId="10" fontId="15" fillId="2" borderId="1" xfId="19" applyNumberFormat="1" applyFont="1" applyBorder="1" applyAlignment="1">
      <alignment horizontal="right" vertical="center"/>
    </xf>
    <xf numFmtId="0" fontId="16" fillId="28" borderId="34" xfId="9" applyNumberFormat="1" applyFont="1" applyFill="1" applyBorder="1" applyAlignment="1">
      <alignment horizontal="center" vertical="center" wrapText="1"/>
    </xf>
    <xf numFmtId="0" fontId="16" fillId="28" borderId="1" xfId="9" applyNumberFormat="1" applyFont="1" applyFill="1" applyBorder="1" applyAlignment="1">
      <alignment horizontal="center" vertical="center" wrapText="1"/>
    </xf>
    <xf numFmtId="0" fontId="16" fillId="28" borderId="31" xfId="9" applyNumberFormat="1" applyFont="1" applyFill="1" applyBorder="1" applyAlignment="1">
      <alignment horizontal="center" vertical="center" wrapText="1"/>
    </xf>
  </cellXfs>
  <cellStyles count="57">
    <cellStyle name="Moeda" xfId="54" builtinId="4"/>
    <cellStyle name="Moeda 2" xfId="7" xr:uid="{00000000-0005-0000-0000-000001000000}"/>
    <cellStyle name="Moeda 2 2" xfId="30" xr:uid="{00000000-0005-0000-0000-000002000000}"/>
    <cellStyle name="Moeda 3" xfId="12" xr:uid="{00000000-0005-0000-0000-000003000000}"/>
    <cellStyle name="Moeda 4" xfId="51" xr:uid="{00000000-0005-0000-0000-000004000000}"/>
    <cellStyle name="Normal" xfId="0" builtinId="0"/>
    <cellStyle name="Normal 10" xfId="53" xr:uid="{00000000-0005-0000-0000-000006000000}"/>
    <cellStyle name="Normal 11" xfId="55" xr:uid="{00000000-0005-0000-0000-000007000000}"/>
    <cellStyle name="Normal 12" xfId="56" xr:uid="{00000000-0005-0000-0000-000008000000}"/>
    <cellStyle name="Normal 2" xfId="1" xr:uid="{00000000-0005-0000-0000-000009000000}"/>
    <cellStyle name="Normal 2 2" xfId="3" xr:uid="{00000000-0005-0000-0000-00000A000000}"/>
    <cellStyle name="Normal 2 75" xfId="15" xr:uid="{00000000-0005-0000-0000-00000B000000}"/>
    <cellStyle name="Normal 3" xfId="4" xr:uid="{00000000-0005-0000-0000-00000C000000}"/>
    <cellStyle name="Normal 3 2" xfId="6" xr:uid="{00000000-0005-0000-0000-00000D000000}"/>
    <cellStyle name="Normal 3 2 2" xfId="18" xr:uid="{00000000-0005-0000-0000-00000E000000}"/>
    <cellStyle name="Normal 3 3" xfId="34" xr:uid="{00000000-0005-0000-0000-00000F000000}"/>
    <cellStyle name="Normal 4" xfId="22" xr:uid="{00000000-0005-0000-0000-000010000000}"/>
    <cellStyle name="Normal 4 2" xfId="26" xr:uid="{00000000-0005-0000-0000-000011000000}"/>
    <cellStyle name="Normal 4 3" xfId="43" xr:uid="{00000000-0005-0000-0000-000012000000}"/>
    <cellStyle name="Normal 5" xfId="10" xr:uid="{00000000-0005-0000-0000-000013000000}"/>
    <cellStyle name="Normal 6" xfId="24" xr:uid="{00000000-0005-0000-0000-000014000000}"/>
    <cellStyle name="Normal 6 2" xfId="45" xr:uid="{00000000-0005-0000-0000-000015000000}"/>
    <cellStyle name="Normal 7" xfId="27" xr:uid="{00000000-0005-0000-0000-000016000000}"/>
    <cellStyle name="Normal 7 2" xfId="47" xr:uid="{00000000-0005-0000-0000-000017000000}"/>
    <cellStyle name="Normal 8" xfId="32" xr:uid="{00000000-0005-0000-0000-000018000000}"/>
    <cellStyle name="Normal 9" xfId="52" xr:uid="{00000000-0005-0000-0000-000019000000}"/>
    <cellStyle name="Porcentagem" xfId="21" builtinId="5"/>
    <cellStyle name="Porcentagem 2" xfId="8" xr:uid="{00000000-0005-0000-0000-00001B000000}"/>
    <cellStyle name="Porcentagem 2 2" xfId="13" xr:uid="{00000000-0005-0000-0000-00001C000000}"/>
    <cellStyle name="Porcentagem 3" xfId="19" xr:uid="{00000000-0005-0000-0000-00001D000000}"/>
    <cellStyle name="Porcentagem 4" xfId="29" xr:uid="{00000000-0005-0000-0000-00001E000000}"/>
    <cellStyle name="Porcentagem 4 2" xfId="49" xr:uid="{00000000-0005-0000-0000-00001F000000}"/>
    <cellStyle name="Porcentagem 5" xfId="42" xr:uid="{00000000-0005-0000-0000-000020000000}"/>
    <cellStyle name="Separador de milhares 2" xfId="14" xr:uid="{00000000-0005-0000-0000-000021000000}"/>
    <cellStyle name="Separador de milhares 2 2" xfId="31" xr:uid="{00000000-0005-0000-0000-000022000000}"/>
    <cellStyle name="Separador de milhares 2 2 2" xfId="50" xr:uid="{00000000-0005-0000-0000-000023000000}"/>
    <cellStyle name="Separador de milhares 2 3" xfId="38" xr:uid="{00000000-0005-0000-0000-000024000000}"/>
    <cellStyle name="Vírgula" xfId="20" builtinId="3"/>
    <cellStyle name="Vírgula 2" xfId="2" xr:uid="{00000000-0005-0000-0000-000026000000}"/>
    <cellStyle name="Vírgula 2 2" xfId="5" xr:uid="{00000000-0005-0000-0000-000027000000}"/>
    <cellStyle name="Vírgula 2 2 2" xfId="9" xr:uid="{00000000-0005-0000-0000-000028000000}"/>
    <cellStyle name="Vírgula 2 2 2 2" xfId="36" xr:uid="{00000000-0005-0000-0000-000029000000}"/>
    <cellStyle name="Vírgula 2 2 3" xfId="35" xr:uid="{00000000-0005-0000-0000-00002A000000}"/>
    <cellStyle name="Vírgula 2 21" xfId="17" xr:uid="{00000000-0005-0000-0000-00002B000000}"/>
    <cellStyle name="Vírgula 2 21 2" xfId="40" xr:uid="{00000000-0005-0000-0000-00002C000000}"/>
    <cellStyle name="Vírgula 2 3" xfId="23" xr:uid="{00000000-0005-0000-0000-00002D000000}"/>
    <cellStyle name="Vírgula 2 3 2" xfId="44" xr:uid="{00000000-0005-0000-0000-00002E000000}"/>
    <cellStyle name="Vírgula 2 4" xfId="33" xr:uid="{00000000-0005-0000-0000-00002F000000}"/>
    <cellStyle name="Vírgula 3" xfId="11" xr:uid="{00000000-0005-0000-0000-000030000000}"/>
    <cellStyle name="Vírgula 3 2" xfId="37" xr:uid="{00000000-0005-0000-0000-000031000000}"/>
    <cellStyle name="Vírgula 4" xfId="25" xr:uid="{00000000-0005-0000-0000-000032000000}"/>
    <cellStyle name="Vírgula 4 2" xfId="46" xr:uid="{00000000-0005-0000-0000-000033000000}"/>
    <cellStyle name="Vírgula 5" xfId="28" xr:uid="{00000000-0005-0000-0000-000034000000}"/>
    <cellStyle name="Vírgula 5 2" xfId="48" xr:uid="{00000000-0005-0000-0000-000035000000}"/>
    <cellStyle name="Vírgula 6" xfId="41" xr:uid="{00000000-0005-0000-0000-000036000000}"/>
    <cellStyle name="Vírgula 8" xfId="16" xr:uid="{00000000-0005-0000-0000-000037000000}"/>
    <cellStyle name="Vírgula 8 2" xfId="39" xr:uid="{00000000-0005-0000-0000-000038000000}"/>
  </cellStyles>
  <dxfs count="244">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patternType="lightUp">
          <bgColor theme="4" tint="0.39994506668294322"/>
        </patternFill>
      </fill>
    </dxf>
    <dxf>
      <fill>
        <gradientFill degree="90">
          <stop position="0">
            <color theme="0"/>
          </stop>
          <stop position="0.5">
            <color rgb="FF0000CC"/>
          </stop>
          <stop position="1">
            <color theme="0"/>
          </stop>
        </gradient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
      <fill>
        <patternFill>
          <bgColor rgb="FF0070C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FF99"/>
      <color rgb="FF00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6</xdr:col>
      <xdr:colOff>152400</xdr:colOff>
      <xdr:row>3</xdr:row>
      <xdr:rowOff>81187</xdr:rowOff>
    </xdr:to>
    <xdr:sp macro="" textlink="">
      <xdr:nvSpPr>
        <xdr:cNvPr id="3" name="Text Box 179">
          <a:extLst>
            <a:ext uri="{FF2B5EF4-FFF2-40B4-BE49-F238E27FC236}">
              <a16:creationId xmlns:a16="http://schemas.microsoft.com/office/drawing/2014/main" id="{00000000-0008-0000-0000-000003000000}"/>
            </a:ext>
          </a:extLst>
        </xdr:cNvPr>
        <xdr:cNvSpPr txBox="1">
          <a:spLocks noChangeArrowheads="1"/>
        </xdr:cNvSpPr>
      </xdr:nvSpPr>
      <xdr:spPr bwMode="auto">
        <a:xfrm>
          <a:off x="109442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4" name="Text Box 183">
          <a:extLst>
            <a:ext uri="{FF2B5EF4-FFF2-40B4-BE49-F238E27FC236}">
              <a16:creationId xmlns:a16="http://schemas.microsoft.com/office/drawing/2014/main" id="{00000000-0008-0000-0000-000004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81187</xdr:rowOff>
    </xdr:to>
    <xdr:sp macro="" textlink="">
      <xdr:nvSpPr>
        <xdr:cNvPr id="5" name="Text Box 179">
          <a:extLst>
            <a:ext uri="{FF2B5EF4-FFF2-40B4-BE49-F238E27FC236}">
              <a16:creationId xmlns:a16="http://schemas.microsoft.com/office/drawing/2014/main" id="{00000000-0008-0000-0000-000005000000}"/>
            </a:ext>
          </a:extLst>
        </xdr:cNvPr>
        <xdr:cNvSpPr txBox="1">
          <a:spLocks noChangeArrowheads="1"/>
        </xdr:cNvSpPr>
      </xdr:nvSpPr>
      <xdr:spPr bwMode="auto">
        <a:xfrm>
          <a:off x="109442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6" name="Text Box 183">
          <a:extLst>
            <a:ext uri="{FF2B5EF4-FFF2-40B4-BE49-F238E27FC236}">
              <a16:creationId xmlns:a16="http://schemas.microsoft.com/office/drawing/2014/main" id="{00000000-0008-0000-0000-000006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7" name="Text Box 178">
          <a:extLst>
            <a:ext uri="{FF2B5EF4-FFF2-40B4-BE49-F238E27FC236}">
              <a16:creationId xmlns:a16="http://schemas.microsoft.com/office/drawing/2014/main" id="{00000000-0008-0000-0000-000007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8" name="Text Box 181">
          <a:extLst>
            <a:ext uri="{FF2B5EF4-FFF2-40B4-BE49-F238E27FC236}">
              <a16:creationId xmlns:a16="http://schemas.microsoft.com/office/drawing/2014/main" id="{00000000-0008-0000-0000-000008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9" name="Text Box 176">
          <a:extLst>
            <a:ext uri="{FF2B5EF4-FFF2-40B4-BE49-F238E27FC236}">
              <a16:creationId xmlns:a16="http://schemas.microsoft.com/office/drawing/2014/main" id="{00000000-0008-0000-0000-000009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0" name="Text Box 177">
          <a:extLst>
            <a:ext uri="{FF2B5EF4-FFF2-40B4-BE49-F238E27FC236}">
              <a16:creationId xmlns:a16="http://schemas.microsoft.com/office/drawing/2014/main" id="{00000000-0008-0000-0000-00000A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1" name="Text Box 178">
          <a:extLst>
            <a:ext uri="{FF2B5EF4-FFF2-40B4-BE49-F238E27FC236}">
              <a16:creationId xmlns:a16="http://schemas.microsoft.com/office/drawing/2014/main" id="{00000000-0008-0000-0000-00000B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 name="Text Box 181">
          <a:extLst>
            <a:ext uri="{FF2B5EF4-FFF2-40B4-BE49-F238E27FC236}">
              <a16:creationId xmlns:a16="http://schemas.microsoft.com/office/drawing/2014/main" id="{00000000-0008-0000-0000-00000C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3" name="Text Box 176">
          <a:extLst>
            <a:ext uri="{FF2B5EF4-FFF2-40B4-BE49-F238E27FC236}">
              <a16:creationId xmlns:a16="http://schemas.microsoft.com/office/drawing/2014/main" id="{00000000-0008-0000-0000-00000D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4" name="Text Box 177">
          <a:extLst>
            <a:ext uri="{FF2B5EF4-FFF2-40B4-BE49-F238E27FC236}">
              <a16:creationId xmlns:a16="http://schemas.microsoft.com/office/drawing/2014/main" id="{00000000-0008-0000-0000-00000E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5" name="Text Box 178">
          <a:extLst>
            <a:ext uri="{FF2B5EF4-FFF2-40B4-BE49-F238E27FC236}">
              <a16:creationId xmlns:a16="http://schemas.microsoft.com/office/drawing/2014/main" id="{00000000-0008-0000-0000-00000F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6" name="Text Box 181">
          <a:extLst>
            <a:ext uri="{FF2B5EF4-FFF2-40B4-BE49-F238E27FC236}">
              <a16:creationId xmlns:a16="http://schemas.microsoft.com/office/drawing/2014/main" id="{00000000-0008-0000-0000-000010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7" name="Text Box 176">
          <a:extLst>
            <a:ext uri="{FF2B5EF4-FFF2-40B4-BE49-F238E27FC236}">
              <a16:creationId xmlns:a16="http://schemas.microsoft.com/office/drawing/2014/main" id="{00000000-0008-0000-0000-000011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8" name="Text Box 177">
          <a:extLst>
            <a:ext uri="{FF2B5EF4-FFF2-40B4-BE49-F238E27FC236}">
              <a16:creationId xmlns:a16="http://schemas.microsoft.com/office/drawing/2014/main" id="{00000000-0008-0000-0000-000012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9" name="Text Box 178">
          <a:extLst>
            <a:ext uri="{FF2B5EF4-FFF2-40B4-BE49-F238E27FC236}">
              <a16:creationId xmlns:a16="http://schemas.microsoft.com/office/drawing/2014/main" id="{00000000-0008-0000-0000-000013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20" name="Text Box 181">
          <a:extLst>
            <a:ext uri="{FF2B5EF4-FFF2-40B4-BE49-F238E27FC236}">
              <a16:creationId xmlns:a16="http://schemas.microsoft.com/office/drawing/2014/main" id="{00000000-0008-0000-0000-000014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21" name="Text Box 200">
          <a:extLst>
            <a:ext uri="{FF2B5EF4-FFF2-40B4-BE49-F238E27FC236}">
              <a16:creationId xmlns:a16="http://schemas.microsoft.com/office/drawing/2014/main" id="{00000000-0008-0000-0000-000015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22" name="Text Box 198">
          <a:extLst>
            <a:ext uri="{FF2B5EF4-FFF2-40B4-BE49-F238E27FC236}">
              <a16:creationId xmlns:a16="http://schemas.microsoft.com/office/drawing/2014/main" id="{00000000-0008-0000-0000-000016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23" name="Text Box 199">
          <a:extLst>
            <a:ext uri="{FF2B5EF4-FFF2-40B4-BE49-F238E27FC236}">
              <a16:creationId xmlns:a16="http://schemas.microsoft.com/office/drawing/2014/main" id="{00000000-0008-0000-0000-000017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24" name="Text Box 200">
          <a:extLst>
            <a:ext uri="{FF2B5EF4-FFF2-40B4-BE49-F238E27FC236}">
              <a16:creationId xmlns:a16="http://schemas.microsoft.com/office/drawing/2014/main" id="{00000000-0008-0000-0000-000018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25" name="Text Box 176">
          <a:extLst>
            <a:ext uri="{FF2B5EF4-FFF2-40B4-BE49-F238E27FC236}">
              <a16:creationId xmlns:a16="http://schemas.microsoft.com/office/drawing/2014/main" id="{00000000-0008-0000-0000-000019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26" name="Text Box 177">
          <a:extLst>
            <a:ext uri="{FF2B5EF4-FFF2-40B4-BE49-F238E27FC236}">
              <a16:creationId xmlns:a16="http://schemas.microsoft.com/office/drawing/2014/main" id="{00000000-0008-0000-0000-00001A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27" name="Text Box 178">
          <a:extLst>
            <a:ext uri="{FF2B5EF4-FFF2-40B4-BE49-F238E27FC236}">
              <a16:creationId xmlns:a16="http://schemas.microsoft.com/office/drawing/2014/main" id="{00000000-0008-0000-0000-00001B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28" name="Text Box 181">
          <a:extLst>
            <a:ext uri="{FF2B5EF4-FFF2-40B4-BE49-F238E27FC236}">
              <a16:creationId xmlns:a16="http://schemas.microsoft.com/office/drawing/2014/main" id="{00000000-0008-0000-0000-00001C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29" name="Text Box 176">
          <a:extLst>
            <a:ext uri="{FF2B5EF4-FFF2-40B4-BE49-F238E27FC236}">
              <a16:creationId xmlns:a16="http://schemas.microsoft.com/office/drawing/2014/main" id="{00000000-0008-0000-0000-00001D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30" name="Text Box 177">
          <a:extLst>
            <a:ext uri="{FF2B5EF4-FFF2-40B4-BE49-F238E27FC236}">
              <a16:creationId xmlns:a16="http://schemas.microsoft.com/office/drawing/2014/main" id="{00000000-0008-0000-0000-00001E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31" name="Text Box 178">
          <a:extLst>
            <a:ext uri="{FF2B5EF4-FFF2-40B4-BE49-F238E27FC236}">
              <a16:creationId xmlns:a16="http://schemas.microsoft.com/office/drawing/2014/main" id="{00000000-0008-0000-0000-00001F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32" name="Text Box 181">
          <a:extLst>
            <a:ext uri="{FF2B5EF4-FFF2-40B4-BE49-F238E27FC236}">
              <a16:creationId xmlns:a16="http://schemas.microsoft.com/office/drawing/2014/main" id="{00000000-0008-0000-0000-000020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33" name="Text Box 183">
          <a:extLst>
            <a:ext uri="{FF2B5EF4-FFF2-40B4-BE49-F238E27FC236}">
              <a16:creationId xmlns:a16="http://schemas.microsoft.com/office/drawing/2014/main" id="{00000000-0008-0000-0000-000021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34" name="Text Box 205">
          <a:extLst>
            <a:ext uri="{FF2B5EF4-FFF2-40B4-BE49-F238E27FC236}">
              <a16:creationId xmlns:a16="http://schemas.microsoft.com/office/drawing/2014/main" id="{00000000-0008-0000-0000-000022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251118</xdr:colOff>
      <xdr:row>5</xdr:row>
      <xdr:rowOff>133241</xdr:rowOff>
    </xdr:to>
    <xdr:sp macro="" textlink="">
      <xdr:nvSpPr>
        <xdr:cNvPr id="35" name="Text Box 199">
          <a:extLst>
            <a:ext uri="{FF2B5EF4-FFF2-40B4-BE49-F238E27FC236}">
              <a16:creationId xmlns:a16="http://schemas.microsoft.com/office/drawing/2014/main" id="{00000000-0008-0000-0000-000023000000}"/>
            </a:ext>
          </a:extLst>
        </xdr:cNvPr>
        <xdr:cNvSpPr txBox="1">
          <a:spLocks noChangeArrowheads="1"/>
        </xdr:cNvSpPr>
      </xdr:nvSpPr>
      <xdr:spPr bwMode="auto">
        <a:xfrm>
          <a:off x="12239625" y="2457450"/>
          <a:ext cx="262548"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36" name="Text Box 200">
          <a:extLst>
            <a:ext uri="{FF2B5EF4-FFF2-40B4-BE49-F238E27FC236}">
              <a16:creationId xmlns:a16="http://schemas.microsoft.com/office/drawing/2014/main" id="{00000000-0008-0000-0000-000024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37" name="Text Box 198">
          <a:extLst>
            <a:ext uri="{FF2B5EF4-FFF2-40B4-BE49-F238E27FC236}">
              <a16:creationId xmlns:a16="http://schemas.microsoft.com/office/drawing/2014/main" id="{00000000-0008-0000-0000-000025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38" name="Text Box 199">
          <a:extLst>
            <a:ext uri="{FF2B5EF4-FFF2-40B4-BE49-F238E27FC236}">
              <a16:creationId xmlns:a16="http://schemas.microsoft.com/office/drawing/2014/main" id="{00000000-0008-0000-0000-000026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39" name="Text Box 200">
          <a:extLst>
            <a:ext uri="{FF2B5EF4-FFF2-40B4-BE49-F238E27FC236}">
              <a16:creationId xmlns:a16="http://schemas.microsoft.com/office/drawing/2014/main" id="{00000000-0008-0000-0000-000027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40" name="Text Box 203">
          <a:extLst>
            <a:ext uri="{FF2B5EF4-FFF2-40B4-BE49-F238E27FC236}">
              <a16:creationId xmlns:a16="http://schemas.microsoft.com/office/drawing/2014/main" id="{00000000-0008-0000-0000-000028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41" name="Text Box 198">
          <a:extLst>
            <a:ext uri="{FF2B5EF4-FFF2-40B4-BE49-F238E27FC236}">
              <a16:creationId xmlns:a16="http://schemas.microsoft.com/office/drawing/2014/main" id="{00000000-0008-0000-0000-000029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42" name="Text Box 199">
          <a:extLst>
            <a:ext uri="{FF2B5EF4-FFF2-40B4-BE49-F238E27FC236}">
              <a16:creationId xmlns:a16="http://schemas.microsoft.com/office/drawing/2014/main" id="{00000000-0008-0000-0000-00002A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43" name="Text Box 200">
          <a:extLst>
            <a:ext uri="{FF2B5EF4-FFF2-40B4-BE49-F238E27FC236}">
              <a16:creationId xmlns:a16="http://schemas.microsoft.com/office/drawing/2014/main" id="{00000000-0008-0000-0000-00002B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44" name="Text Box 176">
          <a:extLst>
            <a:ext uri="{FF2B5EF4-FFF2-40B4-BE49-F238E27FC236}">
              <a16:creationId xmlns:a16="http://schemas.microsoft.com/office/drawing/2014/main" id="{00000000-0008-0000-0000-00002C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45" name="Text Box 177">
          <a:extLst>
            <a:ext uri="{FF2B5EF4-FFF2-40B4-BE49-F238E27FC236}">
              <a16:creationId xmlns:a16="http://schemas.microsoft.com/office/drawing/2014/main" id="{00000000-0008-0000-0000-00002D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46" name="Text Box 178">
          <a:extLst>
            <a:ext uri="{FF2B5EF4-FFF2-40B4-BE49-F238E27FC236}">
              <a16:creationId xmlns:a16="http://schemas.microsoft.com/office/drawing/2014/main" id="{00000000-0008-0000-0000-00002E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47" name="Text Box 181">
          <a:extLst>
            <a:ext uri="{FF2B5EF4-FFF2-40B4-BE49-F238E27FC236}">
              <a16:creationId xmlns:a16="http://schemas.microsoft.com/office/drawing/2014/main" id="{00000000-0008-0000-0000-00002F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48" name="Text Box 176">
          <a:extLst>
            <a:ext uri="{FF2B5EF4-FFF2-40B4-BE49-F238E27FC236}">
              <a16:creationId xmlns:a16="http://schemas.microsoft.com/office/drawing/2014/main" id="{00000000-0008-0000-0000-000030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49" name="Text Box 177">
          <a:extLst>
            <a:ext uri="{FF2B5EF4-FFF2-40B4-BE49-F238E27FC236}">
              <a16:creationId xmlns:a16="http://schemas.microsoft.com/office/drawing/2014/main" id="{00000000-0008-0000-0000-000031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0" name="Text Box 178">
          <a:extLst>
            <a:ext uri="{FF2B5EF4-FFF2-40B4-BE49-F238E27FC236}">
              <a16:creationId xmlns:a16="http://schemas.microsoft.com/office/drawing/2014/main" id="{00000000-0008-0000-0000-000032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1" name="Text Box 181">
          <a:extLst>
            <a:ext uri="{FF2B5EF4-FFF2-40B4-BE49-F238E27FC236}">
              <a16:creationId xmlns:a16="http://schemas.microsoft.com/office/drawing/2014/main" id="{00000000-0008-0000-0000-000033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2" name="Text Box 198">
          <a:extLst>
            <a:ext uri="{FF2B5EF4-FFF2-40B4-BE49-F238E27FC236}">
              <a16:creationId xmlns:a16="http://schemas.microsoft.com/office/drawing/2014/main" id="{00000000-0008-0000-0000-000034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3" name="Text Box 199">
          <a:extLst>
            <a:ext uri="{FF2B5EF4-FFF2-40B4-BE49-F238E27FC236}">
              <a16:creationId xmlns:a16="http://schemas.microsoft.com/office/drawing/2014/main" id="{00000000-0008-0000-0000-000035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4" name="Text Box 200">
          <a:extLst>
            <a:ext uri="{FF2B5EF4-FFF2-40B4-BE49-F238E27FC236}">
              <a16:creationId xmlns:a16="http://schemas.microsoft.com/office/drawing/2014/main" id="{00000000-0008-0000-0000-000036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5" name="Text Box 203">
          <a:extLst>
            <a:ext uri="{FF2B5EF4-FFF2-40B4-BE49-F238E27FC236}">
              <a16:creationId xmlns:a16="http://schemas.microsoft.com/office/drawing/2014/main" id="{00000000-0008-0000-0000-000037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6" name="Text Box 198">
          <a:extLst>
            <a:ext uri="{FF2B5EF4-FFF2-40B4-BE49-F238E27FC236}">
              <a16:creationId xmlns:a16="http://schemas.microsoft.com/office/drawing/2014/main" id="{00000000-0008-0000-0000-000038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7" name="Text Box 199">
          <a:extLst>
            <a:ext uri="{FF2B5EF4-FFF2-40B4-BE49-F238E27FC236}">
              <a16:creationId xmlns:a16="http://schemas.microsoft.com/office/drawing/2014/main" id="{00000000-0008-0000-0000-00003900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8" name="Text Box 205">
          <a:extLst>
            <a:ext uri="{FF2B5EF4-FFF2-40B4-BE49-F238E27FC236}">
              <a16:creationId xmlns:a16="http://schemas.microsoft.com/office/drawing/2014/main" id="{00000000-0008-0000-0000-00003A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9" name="Text Box 205">
          <a:extLst>
            <a:ext uri="{FF2B5EF4-FFF2-40B4-BE49-F238E27FC236}">
              <a16:creationId xmlns:a16="http://schemas.microsoft.com/office/drawing/2014/main" id="{00000000-0008-0000-0000-00003B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60" name="Text Box 177">
          <a:extLst>
            <a:ext uri="{FF2B5EF4-FFF2-40B4-BE49-F238E27FC236}">
              <a16:creationId xmlns:a16="http://schemas.microsoft.com/office/drawing/2014/main" id="{00000000-0008-0000-0000-00003C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61" name="Text Box 178">
          <a:extLst>
            <a:ext uri="{FF2B5EF4-FFF2-40B4-BE49-F238E27FC236}">
              <a16:creationId xmlns:a16="http://schemas.microsoft.com/office/drawing/2014/main" id="{00000000-0008-0000-0000-00003D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62" name="Text Box 181">
          <a:extLst>
            <a:ext uri="{FF2B5EF4-FFF2-40B4-BE49-F238E27FC236}">
              <a16:creationId xmlns:a16="http://schemas.microsoft.com/office/drawing/2014/main" id="{00000000-0008-0000-0000-00003E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63" name="Text Box 176">
          <a:extLst>
            <a:ext uri="{FF2B5EF4-FFF2-40B4-BE49-F238E27FC236}">
              <a16:creationId xmlns:a16="http://schemas.microsoft.com/office/drawing/2014/main" id="{00000000-0008-0000-0000-00003F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64" name="Text Box 177">
          <a:extLst>
            <a:ext uri="{FF2B5EF4-FFF2-40B4-BE49-F238E27FC236}">
              <a16:creationId xmlns:a16="http://schemas.microsoft.com/office/drawing/2014/main" id="{00000000-0008-0000-0000-000040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65" name="Text Box 178">
          <a:extLst>
            <a:ext uri="{FF2B5EF4-FFF2-40B4-BE49-F238E27FC236}">
              <a16:creationId xmlns:a16="http://schemas.microsoft.com/office/drawing/2014/main" id="{00000000-0008-0000-0000-000041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66" name="Text Box 198">
          <a:extLst>
            <a:ext uri="{FF2B5EF4-FFF2-40B4-BE49-F238E27FC236}">
              <a16:creationId xmlns:a16="http://schemas.microsoft.com/office/drawing/2014/main" id="{00000000-0008-0000-0000-000042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67" name="Text Box 199">
          <a:extLst>
            <a:ext uri="{FF2B5EF4-FFF2-40B4-BE49-F238E27FC236}">
              <a16:creationId xmlns:a16="http://schemas.microsoft.com/office/drawing/2014/main" id="{00000000-0008-0000-0000-000043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68" name="Text Box 200">
          <a:extLst>
            <a:ext uri="{FF2B5EF4-FFF2-40B4-BE49-F238E27FC236}">
              <a16:creationId xmlns:a16="http://schemas.microsoft.com/office/drawing/2014/main" id="{00000000-0008-0000-0000-000044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69" name="Text Box 203">
          <a:extLst>
            <a:ext uri="{FF2B5EF4-FFF2-40B4-BE49-F238E27FC236}">
              <a16:creationId xmlns:a16="http://schemas.microsoft.com/office/drawing/2014/main" id="{00000000-0008-0000-0000-000045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70" name="Text Box 198">
          <a:extLst>
            <a:ext uri="{FF2B5EF4-FFF2-40B4-BE49-F238E27FC236}">
              <a16:creationId xmlns:a16="http://schemas.microsoft.com/office/drawing/2014/main" id="{00000000-0008-0000-0000-000046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71" name="Text Box 199">
          <a:extLst>
            <a:ext uri="{FF2B5EF4-FFF2-40B4-BE49-F238E27FC236}">
              <a16:creationId xmlns:a16="http://schemas.microsoft.com/office/drawing/2014/main" id="{00000000-0008-0000-0000-000047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72" name="Text Box 200">
          <a:extLst>
            <a:ext uri="{FF2B5EF4-FFF2-40B4-BE49-F238E27FC236}">
              <a16:creationId xmlns:a16="http://schemas.microsoft.com/office/drawing/2014/main" id="{00000000-0008-0000-0000-000048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73" name="Text Box 198">
          <a:extLst>
            <a:ext uri="{FF2B5EF4-FFF2-40B4-BE49-F238E27FC236}">
              <a16:creationId xmlns:a16="http://schemas.microsoft.com/office/drawing/2014/main" id="{00000000-0008-0000-0000-000049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74" name="Text Box 199">
          <a:extLst>
            <a:ext uri="{FF2B5EF4-FFF2-40B4-BE49-F238E27FC236}">
              <a16:creationId xmlns:a16="http://schemas.microsoft.com/office/drawing/2014/main" id="{00000000-0008-0000-0000-00004A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75" name="Text Box 200">
          <a:extLst>
            <a:ext uri="{FF2B5EF4-FFF2-40B4-BE49-F238E27FC236}">
              <a16:creationId xmlns:a16="http://schemas.microsoft.com/office/drawing/2014/main" id="{00000000-0008-0000-0000-00004B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76" name="Text Box 176">
          <a:extLst>
            <a:ext uri="{FF2B5EF4-FFF2-40B4-BE49-F238E27FC236}">
              <a16:creationId xmlns:a16="http://schemas.microsoft.com/office/drawing/2014/main" id="{00000000-0008-0000-0000-00004C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77" name="Text Box 177">
          <a:extLst>
            <a:ext uri="{FF2B5EF4-FFF2-40B4-BE49-F238E27FC236}">
              <a16:creationId xmlns:a16="http://schemas.microsoft.com/office/drawing/2014/main" id="{00000000-0008-0000-0000-00004D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78" name="Text Box 178">
          <a:extLst>
            <a:ext uri="{FF2B5EF4-FFF2-40B4-BE49-F238E27FC236}">
              <a16:creationId xmlns:a16="http://schemas.microsoft.com/office/drawing/2014/main" id="{00000000-0008-0000-0000-00004E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79" name="Text Box 181">
          <a:extLst>
            <a:ext uri="{FF2B5EF4-FFF2-40B4-BE49-F238E27FC236}">
              <a16:creationId xmlns:a16="http://schemas.microsoft.com/office/drawing/2014/main" id="{00000000-0008-0000-0000-00004F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80" name="Text Box 176">
          <a:extLst>
            <a:ext uri="{FF2B5EF4-FFF2-40B4-BE49-F238E27FC236}">
              <a16:creationId xmlns:a16="http://schemas.microsoft.com/office/drawing/2014/main" id="{00000000-0008-0000-0000-000050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81" name="Text Box 177">
          <a:extLst>
            <a:ext uri="{FF2B5EF4-FFF2-40B4-BE49-F238E27FC236}">
              <a16:creationId xmlns:a16="http://schemas.microsoft.com/office/drawing/2014/main" id="{00000000-0008-0000-0000-000051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82" name="Text Box 178">
          <a:extLst>
            <a:ext uri="{FF2B5EF4-FFF2-40B4-BE49-F238E27FC236}">
              <a16:creationId xmlns:a16="http://schemas.microsoft.com/office/drawing/2014/main" id="{00000000-0008-0000-0000-000052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83" name="Text Box 181">
          <a:extLst>
            <a:ext uri="{FF2B5EF4-FFF2-40B4-BE49-F238E27FC236}">
              <a16:creationId xmlns:a16="http://schemas.microsoft.com/office/drawing/2014/main" id="{00000000-0008-0000-0000-000053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84" name="Text Box 200">
          <a:extLst>
            <a:ext uri="{FF2B5EF4-FFF2-40B4-BE49-F238E27FC236}">
              <a16:creationId xmlns:a16="http://schemas.microsoft.com/office/drawing/2014/main" id="{00000000-0008-0000-0000-000054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85" name="Text Box 203">
          <a:extLst>
            <a:ext uri="{FF2B5EF4-FFF2-40B4-BE49-F238E27FC236}">
              <a16:creationId xmlns:a16="http://schemas.microsoft.com/office/drawing/2014/main" id="{00000000-0008-0000-0000-000055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86" name="Text Box 198">
          <a:extLst>
            <a:ext uri="{FF2B5EF4-FFF2-40B4-BE49-F238E27FC236}">
              <a16:creationId xmlns:a16="http://schemas.microsoft.com/office/drawing/2014/main" id="{00000000-0008-0000-0000-000056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87" name="Text Box 199">
          <a:extLst>
            <a:ext uri="{FF2B5EF4-FFF2-40B4-BE49-F238E27FC236}">
              <a16:creationId xmlns:a16="http://schemas.microsoft.com/office/drawing/2014/main" id="{00000000-0008-0000-0000-000057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88" name="Text Box 200">
          <a:extLst>
            <a:ext uri="{FF2B5EF4-FFF2-40B4-BE49-F238E27FC236}">
              <a16:creationId xmlns:a16="http://schemas.microsoft.com/office/drawing/2014/main" id="{00000000-0008-0000-0000-000058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89" name="Text Box 198">
          <a:extLst>
            <a:ext uri="{FF2B5EF4-FFF2-40B4-BE49-F238E27FC236}">
              <a16:creationId xmlns:a16="http://schemas.microsoft.com/office/drawing/2014/main" id="{00000000-0008-0000-0000-000059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90" name="Text Box 199">
          <a:extLst>
            <a:ext uri="{FF2B5EF4-FFF2-40B4-BE49-F238E27FC236}">
              <a16:creationId xmlns:a16="http://schemas.microsoft.com/office/drawing/2014/main" id="{00000000-0008-0000-0000-00005A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91" name="Text Box 200">
          <a:extLst>
            <a:ext uri="{FF2B5EF4-FFF2-40B4-BE49-F238E27FC236}">
              <a16:creationId xmlns:a16="http://schemas.microsoft.com/office/drawing/2014/main" id="{00000000-0008-0000-0000-00005B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92" name="Text Box 203">
          <a:extLst>
            <a:ext uri="{FF2B5EF4-FFF2-40B4-BE49-F238E27FC236}">
              <a16:creationId xmlns:a16="http://schemas.microsoft.com/office/drawing/2014/main" id="{00000000-0008-0000-0000-00005C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93" name="Text Box 183">
          <a:extLst>
            <a:ext uri="{FF2B5EF4-FFF2-40B4-BE49-F238E27FC236}">
              <a16:creationId xmlns:a16="http://schemas.microsoft.com/office/drawing/2014/main" id="{00000000-0008-0000-0000-00005D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94" name="Text Box 183">
          <a:extLst>
            <a:ext uri="{FF2B5EF4-FFF2-40B4-BE49-F238E27FC236}">
              <a16:creationId xmlns:a16="http://schemas.microsoft.com/office/drawing/2014/main" id="{00000000-0008-0000-0000-00005E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95" name="Text Box 205">
          <a:extLst>
            <a:ext uri="{FF2B5EF4-FFF2-40B4-BE49-F238E27FC236}">
              <a16:creationId xmlns:a16="http://schemas.microsoft.com/office/drawing/2014/main" id="{00000000-0008-0000-0000-00005F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96" name="Text Box 205">
          <a:extLst>
            <a:ext uri="{FF2B5EF4-FFF2-40B4-BE49-F238E27FC236}">
              <a16:creationId xmlns:a16="http://schemas.microsoft.com/office/drawing/2014/main" id="{00000000-0008-0000-0000-000060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97" name="Text Box 176">
          <a:extLst>
            <a:ext uri="{FF2B5EF4-FFF2-40B4-BE49-F238E27FC236}">
              <a16:creationId xmlns:a16="http://schemas.microsoft.com/office/drawing/2014/main" id="{00000000-0008-0000-0000-000061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98" name="Text Box 177">
          <a:extLst>
            <a:ext uri="{FF2B5EF4-FFF2-40B4-BE49-F238E27FC236}">
              <a16:creationId xmlns:a16="http://schemas.microsoft.com/office/drawing/2014/main" id="{00000000-0008-0000-0000-000062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99" name="Text Box 178">
          <a:extLst>
            <a:ext uri="{FF2B5EF4-FFF2-40B4-BE49-F238E27FC236}">
              <a16:creationId xmlns:a16="http://schemas.microsoft.com/office/drawing/2014/main" id="{00000000-0008-0000-0000-000063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100" name="Text Box 181">
          <a:extLst>
            <a:ext uri="{FF2B5EF4-FFF2-40B4-BE49-F238E27FC236}">
              <a16:creationId xmlns:a16="http://schemas.microsoft.com/office/drawing/2014/main" id="{00000000-0008-0000-0000-000064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101" name="Text Box 176">
          <a:extLst>
            <a:ext uri="{FF2B5EF4-FFF2-40B4-BE49-F238E27FC236}">
              <a16:creationId xmlns:a16="http://schemas.microsoft.com/office/drawing/2014/main" id="{00000000-0008-0000-0000-000065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102" name="Text Box 177">
          <a:extLst>
            <a:ext uri="{FF2B5EF4-FFF2-40B4-BE49-F238E27FC236}">
              <a16:creationId xmlns:a16="http://schemas.microsoft.com/office/drawing/2014/main" id="{00000000-0008-0000-0000-000066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103" name="Text Box 178">
          <a:extLst>
            <a:ext uri="{FF2B5EF4-FFF2-40B4-BE49-F238E27FC236}">
              <a16:creationId xmlns:a16="http://schemas.microsoft.com/office/drawing/2014/main" id="{00000000-0008-0000-0000-000067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104" name="Text Box 181">
          <a:extLst>
            <a:ext uri="{FF2B5EF4-FFF2-40B4-BE49-F238E27FC236}">
              <a16:creationId xmlns:a16="http://schemas.microsoft.com/office/drawing/2014/main" id="{00000000-0008-0000-0000-000068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105" name="Text Box 198">
          <a:extLst>
            <a:ext uri="{FF2B5EF4-FFF2-40B4-BE49-F238E27FC236}">
              <a16:creationId xmlns:a16="http://schemas.microsoft.com/office/drawing/2014/main" id="{00000000-0008-0000-0000-000069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106" name="Text Box 199">
          <a:extLst>
            <a:ext uri="{FF2B5EF4-FFF2-40B4-BE49-F238E27FC236}">
              <a16:creationId xmlns:a16="http://schemas.microsoft.com/office/drawing/2014/main" id="{00000000-0008-0000-0000-00006A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107" name="Text Box 200">
          <a:extLst>
            <a:ext uri="{FF2B5EF4-FFF2-40B4-BE49-F238E27FC236}">
              <a16:creationId xmlns:a16="http://schemas.microsoft.com/office/drawing/2014/main" id="{00000000-0008-0000-0000-00006B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108" name="Text Box 203">
          <a:extLst>
            <a:ext uri="{FF2B5EF4-FFF2-40B4-BE49-F238E27FC236}">
              <a16:creationId xmlns:a16="http://schemas.microsoft.com/office/drawing/2014/main" id="{00000000-0008-0000-0000-00006C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109" name="Text Box 198">
          <a:extLst>
            <a:ext uri="{FF2B5EF4-FFF2-40B4-BE49-F238E27FC236}">
              <a16:creationId xmlns:a16="http://schemas.microsoft.com/office/drawing/2014/main" id="{00000000-0008-0000-0000-00006D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110" name="Text Box 199">
          <a:extLst>
            <a:ext uri="{FF2B5EF4-FFF2-40B4-BE49-F238E27FC236}">
              <a16:creationId xmlns:a16="http://schemas.microsoft.com/office/drawing/2014/main" id="{00000000-0008-0000-0000-00006E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1" name="Text Box 183">
          <a:extLst>
            <a:ext uri="{FF2B5EF4-FFF2-40B4-BE49-F238E27FC236}">
              <a16:creationId xmlns:a16="http://schemas.microsoft.com/office/drawing/2014/main" id="{00000000-0008-0000-0000-00006F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2" name="Text Box 176">
          <a:extLst>
            <a:ext uri="{FF2B5EF4-FFF2-40B4-BE49-F238E27FC236}">
              <a16:creationId xmlns:a16="http://schemas.microsoft.com/office/drawing/2014/main" id="{00000000-0008-0000-0000-000070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3" name="Text Box 177">
          <a:extLst>
            <a:ext uri="{FF2B5EF4-FFF2-40B4-BE49-F238E27FC236}">
              <a16:creationId xmlns:a16="http://schemas.microsoft.com/office/drawing/2014/main" id="{00000000-0008-0000-0000-000071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4" name="Text Box 178">
          <a:extLst>
            <a:ext uri="{FF2B5EF4-FFF2-40B4-BE49-F238E27FC236}">
              <a16:creationId xmlns:a16="http://schemas.microsoft.com/office/drawing/2014/main" id="{00000000-0008-0000-0000-000072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5" name="Text Box 181">
          <a:extLst>
            <a:ext uri="{FF2B5EF4-FFF2-40B4-BE49-F238E27FC236}">
              <a16:creationId xmlns:a16="http://schemas.microsoft.com/office/drawing/2014/main" id="{00000000-0008-0000-0000-000073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6" name="Text Box 176">
          <a:extLst>
            <a:ext uri="{FF2B5EF4-FFF2-40B4-BE49-F238E27FC236}">
              <a16:creationId xmlns:a16="http://schemas.microsoft.com/office/drawing/2014/main" id="{00000000-0008-0000-0000-000074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7" name="Text Box 177">
          <a:extLst>
            <a:ext uri="{FF2B5EF4-FFF2-40B4-BE49-F238E27FC236}">
              <a16:creationId xmlns:a16="http://schemas.microsoft.com/office/drawing/2014/main" id="{00000000-0008-0000-0000-000075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8" name="Text Box 178">
          <a:extLst>
            <a:ext uri="{FF2B5EF4-FFF2-40B4-BE49-F238E27FC236}">
              <a16:creationId xmlns:a16="http://schemas.microsoft.com/office/drawing/2014/main" id="{00000000-0008-0000-0000-000076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19" name="Text Box 181">
          <a:extLst>
            <a:ext uri="{FF2B5EF4-FFF2-40B4-BE49-F238E27FC236}">
              <a16:creationId xmlns:a16="http://schemas.microsoft.com/office/drawing/2014/main" id="{00000000-0008-0000-0000-00007700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0" name="Text Box 183">
          <a:extLst>
            <a:ext uri="{FF2B5EF4-FFF2-40B4-BE49-F238E27FC236}">
              <a16:creationId xmlns:a16="http://schemas.microsoft.com/office/drawing/2014/main" id="{00000000-0008-0000-0000-000078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1" name="Text Box 183">
          <a:extLst>
            <a:ext uri="{FF2B5EF4-FFF2-40B4-BE49-F238E27FC236}">
              <a16:creationId xmlns:a16="http://schemas.microsoft.com/office/drawing/2014/main" id="{00000000-0008-0000-0000-000079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22" name="Text Box 205">
          <a:extLst>
            <a:ext uri="{FF2B5EF4-FFF2-40B4-BE49-F238E27FC236}">
              <a16:creationId xmlns:a16="http://schemas.microsoft.com/office/drawing/2014/main" id="{00000000-0008-0000-0000-00007A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23" name="Text Box 205">
          <a:extLst>
            <a:ext uri="{FF2B5EF4-FFF2-40B4-BE49-F238E27FC236}">
              <a16:creationId xmlns:a16="http://schemas.microsoft.com/office/drawing/2014/main" id="{00000000-0008-0000-0000-00007B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4" name="Text Box 176">
          <a:extLst>
            <a:ext uri="{FF2B5EF4-FFF2-40B4-BE49-F238E27FC236}">
              <a16:creationId xmlns:a16="http://schemas.microsoft.com/office/drawing/2014/main" id="{00000000-0008-0000-0000-00007C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5" name="Text Box 177">
          <a:extLst>
            <a:ext uri="{FF2B5EF4-FFF2-40B4-BE49-F238E27FC236}">
              <a16:creationId xmlns:a16="http://schemas.microsoft.com/office/drawing/2014/main" id="{00000000-0008-0000-0000-00007D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6" name="Text Box 178">
          <a:extLst>
            <a:ext uri="{FF2B5EF4-FFF2-40B4-BE49-F238E27FC236}">
              <a16:creationId xmlns:a16="http://schemas.microsoft.com/office/drawing/2014/main" id="{00000000-0008-0000-0000-00007E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7" name="Text Box 181">
          <a:extLst>
            <a:ext uri="{FF2B5EF4-FFF2-40B4-BE49-F238E27FC236}">
              <a16:creationId xmlns:a16="http://schemas.microsoft.com/office/drawing/2014/main" id="{00000000-0008-0000-0000-00007F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8" name="Text Box 176">
          <a:extLst>
            <a:ext uri="{FF2B5EF4-FFF2-40B4-BE49-F238E27FC236}">
              <a16:creationId xmlns:a16="http://schemas.microsoft.com/office/drawing/2014/main" id="{00000000-0008-0000-0000-000080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29" name="Text Box 177">
          <a:extLst>
            <a:ext uri="{FF2B5EF4-FFF2-40B4-BE49-F238E27FC236}">
              <a16:creationId xmlns:a16="http://schemas.microsoft.com/office/drawing/2014/main" id="{00000000-0008-0000-0000-000081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30" name="Text Box 178">
          <a:extLst>
            <a:ext uri="{FF2B5EF4-FFF2-40B4-BE49-F238E27FC236}">
              <a16:creationId xmlns:a16="http://schemas.microsoft.com/office/drawing/2014/main" id="{00000000-0008-0000-0000-000082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1" name="Text Box 198">
          <a:extLst>
            <a:ext uri="{FF2B5EF4-FFF2-40B4-BE49-F238E27FC236}">
              <a16:creationId xmlns:a16="http://schemas.microsoft.com/office/drawing/2014/main" id="{00000000-0008-0000-0000-000083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2" name="Text Box 199">
          <a:extLst>
            <a:ext uri="{FF2B5EF4-FFF2-40B4-BE49-F238E27FC236}">
              <a16:creationId xmlns:a16="http://schemas.microsoft.com/office/drawing/2014/main" id="{00000000-0008-0000-0000-000084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3" name="Text Box 200">
          <a:extLst>
            <a:ext uri="{FF2B5EF4-FFF2-40B4-BE49-F238E27FC236}">
              <a16:creationId xmlns:a16="http://schemas.microsoft.com/office/drawing/2014/main" id="{00000000-0008-0000-0000-000085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4" name="Text Box 203">
          <a:extLst>
            <a:ext uri="{FF2B5EF4-FFF2-40B4-BE49-F238E27FC236}">
              <a16:creationId xmlns:a16="http://schemas.microsoft.com/office/drawing/2014/main" id="{00000000-0008-0000-0000-000086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5" name="Text Box 198">
          <a:extLst>
            <a:ext uri="{FF2B5EF4-FFF2-40B4-BE49-F238E27FC236}">
              <a16:creationId xmlns:a16="http://schemas.microsoft.com/office/drawing/2014/main" id="{00000000-0008-0000-0000-000087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6" name="Text Box 199">
          <a:extLst>
            <a:ext uri="{FF2B5EF4-FFF2-40B4-BE49-F238E27FC236}">
              <a16:creationId xmlns:a16="http://schemas.microsoft.com/office/drawing/2014/main" id="{00000000-0008-0000-0000-000088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7" name="Text Box 200">
          <a:extLst>
            <a:ext uri="{FF2B5EF4-FFF2-40B4-BE49-F238E27FC236}">
              <a16:creationId xmlns:a16="http://schemas.microsoft.com/office/drawing/2014/main" id="{00000000-0008-0000-0000-000089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8" name="Text Box 198">
          <a:extLst>
            <a:ext uri="{FF2B5EF4-FFF2-40B4-BE49-F238E27FC236}">
              <a16:creationId xmlns:a16="http://schemas.microsoft.com/office/drawing/2014/main" id="{00000000-0008-0000-0000-00008A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39" name="Text Box 199">
          <a:extLst>
            <a:ext uri="{FF2B5EF4-FFF2-40B4-BE49-F238E27FC236}">
              <a16:creationId xmlns:a16="http://schemas.microsoft.com/office/drawing/2014/main" id="{00000000-0008-0000-0000-00008B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243840</xdr:colOff>
      <xdr:row>5</xdr:row>
      <xdr:rowOff>133241</xdr:rowOff>
    </xdr:to>
    <xdr:sp macro="" textlink="">
      <xdr:nvSpPr>
        <xdr:cNvPr id="140" name="Text Box 200">
          <a:extLst>
            <a:ext uri="{FF2B5EF4-FFF2-40B4-BE49-F238E27FC236}">
              <a16:creationId xmlns:a16="http://schemas.microsoft.com/office/drawing/2014/main" id="{00000000-0008-0000-0000-00008C000000}"/>
            </a:ext>
          </a:extLst>
        </xdr:cNvPr>
        <xdr:cNvSpPr txBox="1">
          <a:spLocks noChangeArrowheads="1"/>
        </xdr:cNvSpPr>
      </xdr:nvSpPr>
      <xdr:spPr bwMode="auto">
        <a:xfrm>
          <a:off x="109442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41" name="Text Box 176">
          <a:extLst>
            <a:ext uri="{FF2B5EF4-FFF2-40B4-BE49-F238E27FC236}">
              <a16:creationId xmlns:a16="http://schemas.microsoft.com/office/drawing/2014/main" id="{00000000-0008-0000-0000-00008D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42" name="Text Box 177">
          <a:extLst>
            <a:ext uri="{FF2B5EF4-FFF2-40B4-BE49-F238E27FC236}">
              <a16:creationId xmlns:a16="http://schemas.microsoft.com/office/drawing/2014/main" id="{00000000-0008-0000-0000-00008E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43" name="Text Box 178">
          <a:extLst>
            <a:ext uri="{FF2B5EF4-FFF2-40B4-BE49-F238E27FC236}">
              <a16:creationId xmlns:a16="http://schemas.microsoft.com/office/drawing/2014/main" id="{00000000-0008-0000-0000-00008F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44" name="Text Box 181">
          <a:extLst>
            <a:ext uri="{FF2B5EF4-FFF2-40B4-BE49-F238E27FC236}">
              <a16:creationId xmlns:a16="http://schemas.microsoft.com/office/drawing/2014/main" id="{00000000-0008-0000-0000-000090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45" name="Text Box 176">
          <a:extLst>
            <a:ext uri="{FF2B5EF4-FFF2-40B4-BE49-F238E27FC236}">
              <a16:creationId xmlns:a16="http://schemas.microsoft.com/office/drawing/2014/main" id="{00000000-0008-0000-0000-000091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46" name="Text Box 177">
          <a:extLst>
            <a:ext uri="{FF2B5EF4-FFF2-40B4-BE49-F238E27FC236}">
              <a16:creationId xmlns:a16="http://schemas.microsoft.com/office/drawing/2014/main" id="{00000000-0008-0000-0000-000092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5</xdr:row>
      <xdr:rowOff>133241</xdr:rowOff>
    </xdr:to>
    <xdr:sp macro="" textlink="">
      <xdr:nvSpPr>
        <xdr:cNvPr id="147" name="Text Box 178">
          <a:extLst>
            <a:ext uri="{FF2B5EF4-FFF2-40B4-BE49-F238E27FC236}">
              <a16:creationId xmlns:a16="http://schemas.microsoft.com/office/drawing/2014/main" id="{00000000-0008-0000-0000-000093000000}"/>
            </a:ext>
          </a:extLst>
        </xdr:cNvPr>
        <xdr:cNvSpPr txBox="1">
          <a:spLocks noChangeArrowheads="1"/>
        </xdr:cNvSpPr>
      </xdr:nvSpPr>
      <xdr:spPr bwMode="auto">
        <a:xfrm>
          <a:off x="109442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48" name="Text Box 176">
          <a:extLst>
            <a:ext uri="{FF2B5EF4-FFF2-40B4-BE49-F238E27FC236}">
              <a16:creationId xmlns:a16="http://schemas.microsoft.com/office/drawing/2014/main" id="{00000000-0008-0000-0000-000094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49" name="Text Box 177">
          <a:extLst>
            <a:ext uri="{FF2B5EF4-FFF2-40B4-BE49-F238E27FC236}">
              <a16:creationId xmlns:a16="http://schemas.microsoft.com/office/drawing/2014/main" id="{00000000-0008-0000-0000-000095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0" name="Text Box 178">
          <a:extLst>
            <a:ext uri="{FF2B5EF4-FFF2-40B4-BE49-F238E27FC236}">
              <a16:creationId xmlns:a16="http://schemas.microsoft.com/office/drawing/2014/main" id="{00000000-0008-0000-0000-000096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1" name="Text Box 181">
          <a:extLst>
            <a:ext uri="{FF2B5EF4-FFF2-40B4-BE49-F238E27FC236}">
              <a16:creationId xmlns:a16="http://schemas.microsoft.com/office/drawing/2014/main" id="{00000000-0008-0000-0000-000097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2" name="Text Box 183">
          <a:extLst>
            <a:ext uri="{FF2B5EF4-FFF2-40B4-BE49-F238E27FC236}">
              <a16:creationId xmlns:a16="http://schemas.microsoft.com/office/drawing/2014/main" id="{00000000-0008-0000-0000-000098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3" name="Text Box 183">
          <a:extLst>
            <a:ext uri="{FF2B5EF4-FFF2-40B4-BE49-F238E27FC236}">
              <a16:creationId xmlns:a16="http://schemas.microsoft.com/office/drawing/2014/main" id="{00000000-0008-0000-0000-000099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4" name="Text Box 176">
          <a:extLst>
            <a:ext uri="{FF2B5EF4-FFF2-40B4-BE49-F238E27FC236}">
              <a16:creationId xmlns:a16="http://schemas.microsoft.com/office/drawing/2014/main" id="{00000000-0008-0000-0000-00009A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5" name="Text Box 177">
          <a:extLst>
            <a:ext uri="{FF2B5EF4-FFF2-40B4-BE49-F238E27FC236}">
              <a16:creationId xmlns:a16="http://schemas.microsoft.com/office/drawing/2014/main" id="{00000000-0008-0000-0000-00009B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6" name="Text Box 178">
          <a:extLst>
            <a:ext uri="{FF2B5EF4-FFF2-40B4-BE49-F238E27FC236}">
              <a16:creationId xmlns:a16="http://schemas.microsoft.com/office/drawing/2014/main" id="{00000000-0008-0000-0000-00009C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7" name="Text Box 181">
          <a:extLst>
            <a:ext uri="{FF2B5EF4-FFF2-40B4-BE49-F238E27FC236}">
              <a16:creationId xmlns:a16="http://schemas.microsoft.com/office/drawing/2014/main" id="{00000000-0008-0000-0000-00009D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8" name="Text Box 176">
          <a:extLst>
            <a:ext uri="{FF2B5EF4-FFF2-40B4-BE49-F238E27FC236}">
              <a16:creationId xmlns:a16="http://schemas.microsoft.com/office/drawing/2014/main" id="{00000000-0008-0000-0000-00009E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59" name="Text Box 177">
          <a:extLst>
            <a:ext uri="{FF2B5EF4-FFF2-40B4-BE49-F238E27FC236}">
              <a16:creationId xmlns:a16="http://schemas.microsoft.com/office/drawing/2014/main" id="{00000000-0008-0000-0000-00009F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60" name="Text Box 178">
          <a:extLst>
            <a:ext uri="{FF2B5EF4-FFF2-40B4-BE49-F238E27FC236}">
              <a16:creationId xmlns:a16="http://schemas.microsoft.com/office/drawing/2014/main" id="{00000000-0008-0000-0000-0000A0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161" name="Text Box 199">
          <a:extLst>
            <a:ext uri="{FF2B5EF4-FFF2-40B4-BE49-F238E27FC236}">
              <a16:creationId xmlns:a16="http://schemas.microsoft.com/office/drawing/2014/main" id="{00000000-0008-0000-0000-0000A1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162" name="Text Box 200">
          <a:extLst>
            <a:ext uri="{FF2B5EF4-FFF2-40B4-BE49-F238E27FC236}">
              <a16:creationId xmlns:a16="http://schemas.microsoft.com/office/drawing/2014/main" id="{00000000-0008-0000-0000-0000A2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163" name="Text Box 203">
          <a:extLst>
            <a:ext uri="{FF2B5EF4-FFF2-40B4-BE49-F238E27FC236}">
              <a16:creationId xmlns:a16="http://schemas.microsoft.com/office/drawing/2014/main" id="{00000000-0008-0000-0000-0000A3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164" name="Text Box 198">
          <a:extLst>
            <a:ext uri="{FF2B5EF4-FFF2-40B4-BE49-F238E27FC236}">
              <a16:creationId xmlns:a16="http://schemas.microsoft.com/office/drawing/2014/main" id="{00000000-0008-0000-0000-0000A4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165" name="Text Box 199">
          <a:extLst>
            <a:ext uri="{FF2B5EF4-FFF2-40B4-BE49-F238E27FC236}">
              <a16:creationId xmlns:a16="http://schemas.microsoft.com/office/drawing/2014/main" id="{00000000-0008-0000-0000-0000A5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166" name="Text Box 200">
          <a:extLst>
            <a:ext uri="{FF2B5EF4-FFF2-40B4-BE49-F238E27FC236}">
              <a16:creationId xmlns:a16="http://schemas.microsoft.com/office/drawing/2014/main" id="{00000000-0008-0000-0000-0000A6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167" name="Text Box 198">
          <a:extLst>
            <a:ext uri="{FF2B5EF4-FFF2-40B4-BE49-F238E27FC236}">
              <a16:creationId xmlns:a16="http://schemas.microsoft.com/office/drawing/2014/main" id="{00000000-0008-0000-0000-0000A7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168" name="Text Box 199">
          <a:extLst>
            <a:ext uri="{FF2B5EF4-FFF2-40B4-BE49-F238E27FC236}">
              <a16:creationId xmlns:a16="http://schemas.microsoft.com/office/drawing/2014/main" id="{00000000-0008-0000-0000-0000A8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69" name="Text Box 176">
          <a:extLst>
            <a:ext uri="{FF2B5EF4-FFF2-40B4-BE49-F238E27FC236}">
              <a16:creationId xmlns:a16="http://schemas.microsoft.com/office/drawing/2014/main" id="{00000000-0008-0000-0000-0000A9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0" name="Text Box 177">
          <a:extLst>
            <a:ext uri="{FF2B5EF4-FFF2-40B4-BE49-F238E27FC236}">
              <a16:creationId xmlns:a16="http://schemas.microsoft.com/office/drawing/2014/main" id="{00000000-0008-0000-0000-0000AA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1" name="Text Box 178">
          <a:extLst>
            <a:ext uri="{FF2B5EF4-FFF2-40B4-BE49-F238E27FC236}">
              <a16:creationId xmlns:a16="http://schemas.microsoft.com/office/drawing/2014/main" id="{00000000-0008-0000-0000-0000AB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2" name="Text Box 181">
          <a:extLst>
            <a:ext uri="{FF2B5EF4-FFF2-40B4-BE49-F238E27FC236}">
              <a16:creationId xmlns:a16="http://schemas.microsoft.com/office/drawing/2014/main" id="{00000000-0008-0000-0000-0000AC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3" name="Text Box 176">
          <a:extLst>
            <a:ext uri="{FF2B5EF4-FFF2-40B4-BE49-F238E27FC236}">
              <a16:creationId xmlns:a16="http://schemas.microsoft.com/office/drawing/2014/main" id="{00000000-0008-0000-0000-0000AD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4" name="Text Box 177">
          <a:extLst>
            <a:ext uri="{FF2B5EF4-FFF2-40B4-BE49-F238E27FC236}">
              <a16:creationId xmlns:a16="http://schemas.microsoft.com/office/drawing/2014/main" id="{00000000-0008-0000-0000-0000AE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5" name="Text Box 178">
          <a:extLst>
            <a:ext uri="{FF2B5EF4-FFF2-40B4-BE49-F238E27FC236}">
              <a16:creationId xmlns:a16="http://schemas.microsoft.com/office/drawing/2014/main" id="{00000000-0008-0000-0000-0000AF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6" name="Text Box 181">
          <a:extLst>
            <a:ext uri="{FF2B5EF4-FFF2-40B4-BE49-F238E27FC236}">
              <a16:creationId xmlns:a16="http://schemas.microsoft.com/office/drawing/2014/main" id="{00000000-0008-0000-0000-0000B0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7" name="Text Box 183">
          <a:extLst>
            <a:ext uri="{FF2B5EF4-FFF2-40B4-BE49-F238E27FC236}">
              <a16:creationId xmlns:a16="http://schemas.microsoft.com/office/drawing/2014/main" id="{00000000-0008-0000-0000-0000B1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8" name="Text Box 183">
          <a:extLst>
            <a:ext uri="{FF2B5EF4-FFF2-40B4-BE49-F238E27FC236}">
              <a16:creationId xmlns:a16="http://schemas.microsoft.com/office/drawing/2014/main" id="{00000000-0008-0000-0000-0000B2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79" name="Text Box 176">
          <a:extLst>
            <a:ext uri="{FF2B5EF4-FFF2-40B4-BE49-F238E27FC236}">
              <a16:creationId xmlns:a16="http://schemas.microsoft.com/office/drawing/2014/main" id="{00000000-0008-0000-0000-0000B3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80" name="Text Box 177">
          <a:extLst>
            <a:ext uri="{FF2B5EF4-FFF2-40B4-BE49-F238E27FC236}">
              <a16:creationId xmlns:a16="http://schemas.microsoft.com/office/drawing/2014/main" id="{00000000-0008-0000-0000-0000B4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81" name="Text Box 178">
          <a:extLst>
            <a:ext uri="{FF2B5EF4-FFF2-40B4-BE49-F238E27FC236}">
              <a16:creationId xmlns:a16="http://schemas.microsoft.com/office/drawing/2014/main" id="{00000000-0008-0000-0000-0000B5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82" name="Text Box 181">
          <a:extLst>
            <a:ext uri="{FF2B5EF4-FFF2-40B4-BE49-F238E27FC236}">
              <a16:creationId xmlns:a16="http://schemas.microsoft.com/office/drawing/2014/main" id="{00000000-0008-0000-0000-0000B6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183" name="Text Box 176">
          <a:extLst>
            <a:ext uri="{FF2B5EF4-FFF2-40B4-BE49-F238E27FC236}">
              <a16:creationId xmlns:a16="http://schemas.microsoft.com/office/drawing/2014/main" id="{00000000-0008-0000-0000-0000B7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95250</xdr:rowOff>
    </xdr:from>
    <xdr:to>
      <xdr:col>7</xdr:col>
      <xdr:colOff>152400</xdr:colOff>
      <xdr:row>4</xdr:row>
      <xdr:rowOff>95150</xdr:rowOff>
    </xdr:to>
    <xdr:sp macro="" textlink="">
      <xdr:nvSpPr>
        <xdr:cNvPr id="184" name="Text Box 177">
          <a:extLst>
            <a:ext uri="{FF2B5EF4-FFF2-40B4-BE49-F238E27FC236}">
              <a16:creationId xmlns:a16="http://schemas.microsoft.com/office/drawing/2014/main" id="{00000000-0008-0000-0000-0000B8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133350</xdr:colOff>
      <xdr:row>3</xdr:row>
      <xdr:rowOff>118343</xdr:rowOff>
    </xdr:to>
    <xdr:sp macro="" textlink="">
      <xdr:nvSpPr>
        <xdr:cNvPr id="185" name="Text Box 175">
          <a:extLst>
            <a:ext uri="{FF2B5EF4-FFF2-40B4-BE49-F238E27FC236}">
              <a16:creationId xmlns:a16="http://schemas.microsoft.com/office/drawing/2014/main" id="{00000000-0008-0000-0000-0000B9000000}"/>
            </a:ext>
          </a:extLst>
        </xdr:cNvPr>
        <xdr:cNvSpPr txBox="1">
          <a:spLocks noChangeArrowheads="1"/>
        </xdr:cNvSpPr>
      </xdr:nvSpPr>
      <xdr:spPr bwMode="auto">
        <a:xfrm>
          <a:off x="12239625" y="1685925"/>
          <a:ext cx="1238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81187</xdr:rowOff>
    </xdr:to>
    <xdr:sp macro="" textlink="">
      <xdr:nvSpPr>
        <xdr:cNvPr id="186" name="Text Box 179">
          <a:extLst>
            <a:ext uri="{FF2B5EF4-FFF2-40B4-BE49-F238E27FC236}">
              <a16:creationId xmlns:a16="http://schemas.microsoft.com/office/drawing/2014/main" id="{00000000-0008-0000-0000-0000BA000000}"/>
            </a:ext>
          </a:extLst>
        </xdr:cNvPr>
        <xdr:cNvSpPr txBox="1">
          <a:spLocks noChangeArrowheads="1"/>
        </xdr:cNvSpPr>
      </xdr:nvSpPr>
      <xdr:spPr bwMode="auto">
        <a:xfrm>
          <a:off x="109442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87" name="Text Box 181">
          <a:extLst>
            <a:ext uri="{FF2B5EF4-FFF2-40B4-BE49-F238E27FC236}">
              <a16:creationId xmlns:a16="http://schemas.microsoft.com/office/drawing/2014/main" id="{00000000-0008-0000-0000-0000BB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133350</xdr:colOff>
      <xdr:row>3</xdr:row>
      <xdr:rowOff>118343</xdr:rowOff>
    </xdr:to>
    <xdr:sp macro="" textlink="">
      <xdr:nvSpPr>
        <xdr:cNvPr id="188" name="Text Box 197">
          <a:extLst>
            <a:ext uri="{FF2B5EF4-FFF2-40B4-BE49-F238E27FC236}">
              <a16:creationId xmlns:a16="http://schemas.microsoft.com/office/drawing/2014/main" id="{00000000-0008-0000-0000-0000BC000000}"/>
            </a:ext>
          </a:extLst>
        </xdr:cNvPr>
        <xdr:cNvSpPr txBox="1">
          <a:spLocks noChangeArrowheads="1"/>
        </xdr:cNvSpPr>
      </xdr:nvSpPr>
      <xdr:spPr bwMode="auto">
        <a:xfrm>
          <a:off x="12239625" y="1685925"/>
          <a:ext cx="1238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89" name="Text Box 176">
          <a:extLst>
            <a:ext uri="{FF2B5EF4-FFF2-40B4-BE49-F238E27FC236}">
              <a16:creationId xmlns:a16="http://schemas.microsoft.com/office/drawing/2014/main" id="{00000000-0008-0000-0000-0000BD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90" name="Text Box 177">
          <a:extLst>
            <a:ext uri="{FF2B5EF4-FFF2-40B4-BE49-F238E27FC236}">
              <a16:creationId xmlns:a16="http://schemas.microsoft.com/office/drawing/2014/main" id="{00000000-0008-0000-0000-0000BE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81187</xdr:rowOff>
    </xdr:to>
    <xdr:sp macro="" textlink="">
      <xdr:nvSpPr>
        <xdr:cNvPr id="191" name="Text Box 179">
          <a:extLst>
            <a:ext uri="{FF2B5EF4-FFF2-40B4-BE49-F238E27FC236}">
              <a16:creationId xmlns:a16="http://schemas.microsoft.com/office/drawing/2014/main" id="{00000000-0008-0000-0000-0000BF000000}"/>
            </a:ext>
          </a:extLst>
        </xdr:cNvPr>
        <xdr:cNvSpPr txBox="1">
          <a:spLocks noChangeArrowheads="1"/>
        </xdr:cNvSpPr>
      </xdr:nvSpPr>
      <xdr:spPr bwMode="auto">
        <a:xfrm>
          <a:off x="109442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133350</xdr:colOff>
      <xdr:row>3</xdr:row>
      <xdr:rowOff>118343</xdr:rowOff>
    </xdr:to>
    <xdr:sp macro="" textlink="">
      <xdr:nvSpPr>
        <xdr:cNvPr id="192" name="Text Box 197">
          <a:extLst>
            <a:ext uri="{FF2B5EF4-FFF2-40B4-BE49-F238E27FC236}">
              <a16:creationId xmlns:a16="http://schemas.microsoft.com/office/drawing/2014/main" id="{00000000-0008-0000-0000-0000C0000000}"/>
            </a:ext>
          </a:extLst>
        </xdr:cNvPr>
        <xdr:cNvSpPr txBox="1">
          <a:spLocks noChangeArrowheads="1"/>
        </xdr:cNvSpPr>
      </xdr:nvSpPr>
      <xdr:spPr bwMode="auto">
        <a:xfrm>
          <a:off x="12239625" y="1685925"/>
          <a:ext cx="1238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93" name="Text Box 178">
          <a:extLst>
            <a:ext uri="{FF2B5EF4-FFF2-40B4-BE49-F238E27FC236}">
              <a16:creationId xmlns:a16="http://schemas.microsoft.com/office/drawing/2014/main" id="{00000000-0008-0000-0000-0000C1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94" name="Text Box 181">
          <a:extLst>
            <a:ext uri="{FF2B5EF4-FFF2-40B4-BE49-F238E27FC236}">
              <a16:creationId xmlns:a16="http://schemas.microsoft.com/office/drawing/2014/main" id="{00000000-0008-0000-0000-0000C2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95" name="Text Box 176">
          <a:extLst>
            <a:ext uri="{FF2B5EF4-FFF2-40B4-BE49-F238E27FC236}">
              <a16:creationId xmlns:a16="http://schemas.microsoft.com/office/drawing/2014/main" id="{00000000-0008-0000-0000-0000C3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96" name="Text Box 177">
          <a:extLst>
            <a:ext uri="{FF2B5EF4-FFF2-40B4-BE49-F238E27FC236}">
              <a16:creationId xmlns:a16="http://schemas.microsoft.com/office/drawing/2014/main" id="{00000000-0008-0000-0000-0000C4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97" name="Text Box 178">
          <a:extLst>
            <a:ext uri="{FF2B5EF4-FFF2-40B4-BE49-F238E27FC236}">
              <a16:creationId xmlns:a16="http://schemas.microsoft.com/office/drawing/2014/main" id="{00000000-0008-0000-0000-0000C5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98" name="Text Box 181">
          <a:extLst>
            <a:ext uri="{FF2B5EF4-FFF2-40B4-BE49-F238E27FC236}">
              <a16:creationId xmlns:a16="http://schemas.microsoft.com/office/drawing/2014/main" id="{00000000-0008-0000-0000-0000C6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199" name="Text Box 176">
          <a:extLst>
            <a:ext uri="{FF2B5EF4-FFF2-40B4-BE49-F238E27FC236}">
              <a16:creationId xmlns:a16="http://schemas.microsoft.com/office/drawing/2014/main" id="{00000000-0008-0000-0000-0000C7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00" name="Text Box 177">
          <a:extLst>
            <a:ext uri="{FF2B5EF4-FFF2-40B4-BE49-F238E27FC236}">
              <a16:creationId xmlns:a16="http://schemas.microsoft.com/office/drawing/2014/main" id="{00000000-0008-0000-0000-0000C8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01" name="Text Box 178">
          <a:extLst>
            <a:ext uri="{FF2B5EF4-FFF2-40B4-BE49-F238E27FC236}">
              <a16:creationId xmlns:a16="http://schemas.microsoft.com/office/drawing/2014/main" id="{00000000-0008-0000-0000-0000C9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02" name="Text Box 181">
          <a:extLst>
            <a:ext uri="{FF2B5EF4-FFF2-40B4-BE49-F238E27FC236}">
              <a16:creationId xmlns:a16="http://schemas.microsoft.com/office/drawing/2014/main" id="{00000000-0008-0000-0000-0000CA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03" name="Text Box 176">
          <a:extLst>
            <a:ext uri="{FF2B5EF4-FFF2-40B4-BE49-F238E27FC236}">
              <a16:creationId xmlns:a16="http://schemas.microsoft.com/office/drawing/2014/main" id="{00000000-0008-0000-0000-0000CB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04" name="Text Box 177">
          <a:extLst>
            <a:ext uri="{FF2B5EF4-FFF2-40B4-BE49-F238E27FC236}">
              <a16:creationId xmlns:a16="http://schemas.microsoft.com/office/drawing/2014/main" id="{00000000-0008-0000-0000-0000CC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05" name="Text Box 178">
          <a:extLst>
            <a:ext uri="{FF2B5EF4-FFF2-40B4-BE49-F238E27FC236}">
              <a16:creationId xmlns:a16="http://schemas.microsoft.com/office/drawing/2014/main" id="{00000000-0008-0000-0000-0000CD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06" name="Text Box 181">
          <a:extLst>
            <a:ext uri="{FF2B5EF4-FFF2-40B4-BE49-F238E27FC236}">
              <a16:creationId xmlns:a16="http://schemas.microsoft.com/office/drawing/2014/main" id="{00000000-0008-0000-0000-0000CE00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07" name="Text Box 200">
          <a:extLst>
            <a:ext uri="{FF2B5EF4-FFF2-40B4-BE49-F238E27FC236}">
              <a16:creationId xmlns:a16="http://schemas.microsoft.com/office/drawing/2014/main" id="{00000000-0008-0000-0000-0000CF00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08" name="Text Box 203">
          <a:extLst>
            <a:ext uri="{FF2B5EF4-FFF2-40B4-BE49-F238E27FC236}">
              <a16:creationId xmlns:a16="http://schemas.microsoft.com/office/drawing/2014/main" id="{00000000-0008-0000-0000-0000D000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09" name="Text Box 198">
          <a:extLst>
            <a:ext uri="{FF2B5EF4-FFF2-40B4-BE49-F238E27FC236}">
              <a16:creationId xmlns:a16="http://schemas.microsoft.com/office/drawing/2014/main" id="{00000000-0008-0000-0000-0000D100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10" name="Text Box 199">
          <a:extLst>
            <a:ext uri="{FF2B5EF4-FFF2-40B4-BE49-F238E27FC236}">
              <a16:creationId xmlns:a16="http://schemas.microsoft.com/office/drawing/2014/main" id="{00000000-0008-0000-0000-0000D200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11" name="Text Box 200">
          <a:extLst>
            <a:ext uri="{FF2B5EF4-FFF2-40B4-BE49-F238E27FC236}">
              <a16:creationId xmlns:a16="http://schemas.microsoft.com/office/drawing/2014/main" id="{00000000-0008-0000-0000-0000D300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12" name="Text Box 198">
          <a:extLst>
            <a:ext uri="{FF2B5EF4-FFF2-40B4-BE49-F238E27FC236}">
              <a16:creationId xmlns:a16="http://schemas.microsoft.com/office/drawing/2014/main" id="{00000000-0008-0000-0000-0000D400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13" name="Text Box 199">
          <a:extLst>
            <a:ext uri="{FF2B5EF4-FFF2-40B4-BE49-F238E27FC236}">
              <a16:creationId xmlns:a16="http://schemas.microsoft.com/office/drawing/2014/main" id="{00000000-0008-0000-0000-0000D500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14" name="Text Box 200">
          <a:extLst>
            <a:ext uri="{FF2B5EF4-FFF2-40B4-BE49-F238E27FC236}">
              <a16:creationId xmlns:a16="http://schemas.microsoft.com/office/drawing/2014/main" id="{00000000-0008-0000-0000-0000D600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15" name="Text Box 176">
          <a:extLst>
            <a:ext uri="{FF2B5EF4-FFF2-40B4-BE49-F238E27FC236}">
              <a16:creationId xmlns:a16="http://schemas.microsoft.com/office/drawing/2014/main" id="{00000000-0008-0000-0000-0000D7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16" name="Text Box 177">
          <a:extLst>
            <a:ext uri="{FF2B5EF4-FFF2-40B4-BE49-F238E27FC236}">
              <a16:creationId xmlns:a16="http://schemas.microsoft.com/office/drawing/2014/main" id="{00000000-0008-0000-0000-0000D8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17" name="Text Box 178">
          <a:extLst>
            <a:ext uri="{FF2B5EF4-FFF2-40B4-BE49-F238E27FC236}">
              <a16:creationId xmlns:a16="http://schemas.microsoft.com/office/drawing/2014/main" id="{00000000-0008-0000-0000-0000D9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18" name="Text Box 181">
          <a:extLst>
            <a:ext uri="{FF2B5EF4-FFF2-40B4-BE49-F238E27FC236}">
              <a16:creationId xmlns:a16="http://schemas.microsoft.com/office/drawing/2014/main" id="{00000000-0008-0000-0000-0000DA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19" name="Text Box 176">
          <a:extLst>
            <a:ext uri="{FF2B5EF4-FFF2-40B4-BE49-F238E27FC236}">
              <a16:creationId xmlns:a16="http://schemas.microsoft.com/office/drawing/2014/main" id="{00000000-0008-0000-0000-0000DB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20" name="Text Box 177">
          <a:extLst>
            <a:ext uri="{FF2B5EF4-FFF2-40B4-BE49-F238E27FC236}">
              <a16:creationId xmlns:a16="http://schemas.microsoft.com/office/drawing/2014/main" id="{00000000-0008-0000-0000-0000DC00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1" name="Text Box 198">
          <a:extLst>
            <a:ext uri="{FF2B5EF4-FFF2-40B4-BE49-F238E27FC236}">
              <a16:creationId xmlns:a16="http://schemas.microsoft.com/office/drawing/2014/main" id="{00000000-0008-0000-0000-0000DD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2" name="Text Box 199">
          <a:extLst>
            <a:ext uri="{FF2B5EF4-FFF2-40B4-BE49-F238E27FC236}">
              <a16:creationId xmlns:a16="http://schemas.microsoft.com/office/drawing/2014/main" id="{00000000-0008-0000-0000-0000DE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3" name="Text Box 200">
          <a:extLst>
            <a:ext uri="{FF2B5EF4-FFF2-40B4-BE49-F238E27FC236}">
              <a16:creationId xmlns:a16="http://schemas.microsoft.com/office/drawing/2014/main" id="{00000000-0008-0000-0000-0000DF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4" name="Text Box 203">
          <a:extLst>
            <a:ext uri="{FF2B5EF4-FFF2-40B4-BE49-F238E27FC236}">
              <a16:creationId xmlns:a16="http://schemas.microsoft.com/office/drawing/2014/main" id="{00000000-0008-0000-0000-0000E0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5" name="Text Box 198">
          <a:extLst>
            <a:ext uri="{FF2B5EF4-FFF2-40B4-BE49-F238E27FC236}">
              <a16:creationId xmlns:a16="http://schemas.microsoft.com/office/drawing/2014/main" id="{00000000-0008-0000-0000-0000E1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6" name="Text Box 199">
          <a:extLst>
            <a:ext uri="{FF2B5EF4-FFF2-40B4-BE49-F238E27FC236}">
              <a16:creationId xmlns:a16="http://schemas.microsoft.com/office/drawing/2014/main" id="{00000000-0008-0000-0000-0000E2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7" name="Text Box 200">
          <a:extLst>
            <a:ext uri="{FF2B5EF4-FFF2-40B4-BE49-F238E27FC236}">
              <a16:creationId xmlns:a16="http://schemas.microsoft.com/office/drawing/2014/main" id="{00000000-0008-0000-0000-0000E3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8" name="Text Box 198">
          <a:extLst>
            <a:ext uri="{FF2B5EF4-FFF2-40B4-BE49-F238E27FC236}">
              <a16:creationId xmlns:a16="http://schemas.microsoft.com/office/drawing/2014/main" id="{00000000-0008-0000-0000-0000E4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29" name="Text Box 199">
          <a:extLst>
            <a:ext uri="{FF2B5EF4-FFF2-40B4-BE49-F238E27FC236}">
              <a16:creationId xmlns:a16="http://schemas.microsoft.com/office/drawing/2014/main" id="{00000000-0008-0000-0000-0000E5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30" name="Text Box 200">
          <a:extLst>
            <a:ext uri="{FF2B5EF4-FFF2-40B4-BE49-F238E27FC236}">
              <a16:creationId xmlns:a16="http://schemas.microsoft.com/office/drawing/2014/main" id="{00000000-0008-0000-0000-0000E6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31" name="Text Box 203">
          <a:extLst>
            <a:ext uri="{FF2B5EF4-FFF2-40B4-BE49-F238E27FC236}">
              <a16:creationId xmlns:a16="http://schemas.microsoft.com/office/drawing/2014/main" id="{00000000-0008-0000-0000-0000E7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47625</xdr:rowOff>
    </xdr:from>
    <xdr:to>
      <xdr:col>7</xdr:col>
      <xdr:colOff>152400</xdr:colOff>
      <xdr:row>4</xdr:row>
      <xdr:rowOff>55145</xdr:rowOff>
    </xdr:to>
    <xdr:sp macro="" textlink="">
      <xdr:nvSpPr>
        <xdr:cNvPr id="232" name="Text Box 181">
          <a:extLst>
            <a:ext uri="{FF2B5EF4-FFF2-40B4-BE49-F238E27FC236}">
              <a16:creationId xmlns:a16="http://schemas.microsoft.com/office/drawing/2014/main" id="{00000000-0008-0000-0000-0000E8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33" name="Text Box 176">
          <a:extLst>
            <a:ext uri="{FF2B5EF4-FFF2-40B4-BE49-F238E27FC236}">
              <a16:creationId xmlns:a16="http://schemas.microsoft.com/office/drawing/2014/main" id="{00000000-0008-0000-0000-0000E9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34" name="Text Box 177">
          <a:extLst>
            <a:ext uri="{FF2B5EF4-FFF2-40B4-BE49-F238E27FC236}">
              <a16:creationId xmlns:a16="http://schemas.microsoft.com/office/drawing/2014/main" id="{00000000-0008-0000-0000-0000EA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35" name="Text Box 178">
          <a:extLst>
            <a:ext uri="{FF2B5EF4-FFF2-40B4-BE49-F238E27FC236}">
              <a16:creationId xmlns:a16="http://schemas.microsoft.com/office/drawing/2014/main" id="{00000000-0008-0000-0000-0000EB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36" name="Text Box 181">
          <a:extLst>
            <a:ext uri="{FF2B5EF4-FFF2-40B4-BE49-F238E27FC236}">
              <a16:creationId xmlns:a16="http://schemas.microsoft.com/office/drawing/2014/main" id="{00000000-0008-0000-0000-0000EC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237" name="Text Box 199">
          <a:extLst>
            <a:ext uri="{FF2B5EF4-FFF2-40B4-BE49-F238E27FC236}">
              <a16:creationId xmlns:a16="http://schemas.microsoft.com/office/drawing/2014/main" id="{00000000-0008-0000-0000-0000ED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238" name="Text Box 200">
          <a:extLst>
            <a:ext uri="{FF2B5EF4-FFF2-40B4-BE49-F238E27FC236}">
              <a16:creationId xmlns:a16="http://schemas.microsoft.com/office/drawing/2014/main" id="{00000000-0008-0000-0000-0000EE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239" name="Text Box 203">
          <a:extLst>
            <a:ext uri="{FF2B5EF4-FFF2-40B4-BE49-F238E27FC236}">
              <a16:creationId xmlns:a16="http://schemas.microsoft.com/office/drawing/2014/main" id="{00000000-0008-0000-0000-0000EF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40" name="Text Box 176">
          <a:extLst>
            <a:ext uri="{FF2B5EF4-FFF2-40B4-BE49-F238E27FC236}">
              <a16:creationId xmlns:a16="http://schemas.microsoft.com/office/drawing/2014/main" id="{00000000-0008-0000-0000-0000F0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41" name="Text Box 177">
          <a:extLst>
            <a:ext uri="{FF2B5EF4-FFF2-40B4-BE49-F238E27FC236}">
              <a16:creationId xmlns:a16="http://schemas.microsoft.com/office/drawing/2014/main" id="{00000000-0008-0000-0000-0000F1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42" name="Text Box 178">
          <a:extLst>
            <a:ext uri="{FF2B5EF4-FFF2-40B4-BE49-F238E27FC236}">
              <a16:creationId xmlns:a16="http://schemas.microsoft.com/office/drawing/2014/main" id="{00000000-0008-0000-0000-0000F2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43" name="Text Box 181">
          <a:extLst>
            <a:ext uri="{FF2B5EF4-FFF2-40B4-BE49-F238E27FC236}">
              <a16:creationId xmlns:a16="http://schemas.microsoft.com/office/drawing/2014/main" id="{00000000-0008-0000-0000-0000F3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44" name="Text Box 176">
          <a:extLst>
            <a:ext uri="{FF2B5EF4-FFF2-40B4-BE49-F238E27FC236}">
              <a16:creationId xmlns:a16="http://schemas.microsoft.com/office/drawing/2014/main" id="{00000000-0008-0000-0000-0000F4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45" name="Text Box 177">
          <a:extLst>
            <a:ext uri="{FF2B5EF4-FFF2-40B4-BE49-F238E27FC236}">
              <a16:creationId xmlns:a16="http://schemas.microsoft.com/office/drawing/2014/main" id="{00000000-0008-0000-0000-0000F5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46" name="Text Box 178">
          <a:extLst>
            <a:ext uri="{FF2B5EF4-FFF2-40B4-BE49-F238E27FC236}">
              <a16:creationId xmlns:a16="http://schemas.microsoft.com/office/drawing/2014/main" id="{00000000-0008-0000-0000-0000F6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247" name="Text Box 181">
          <a:extLst>
            <a:ext uri="{FF2B5EF4-FFF2-40B4-BE49-F238E27FC236}">
              <a16:creationId xmlns:a16="http://schemas.microsoft.com/office/drawing/2014/main" id="{00000000-0008-0000-0000-0000F700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248" name="Text Box 198">
          <a:extLst>
            <a:ext uri="{FF2B5EF4-FFF2-40B4-BE49-F238E27FC236}">
              <a16:creationId xmlns:a16="http://schemas.microsoft.com/office/drawing/2014/main" id="{00000000-0008-0000-0000-0000F8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249" name="Text Box 199">
          <a:extLst>
            <a:ext uri="{FF2B5EF4-FFF2-40B4-BE49-F238E27FC236}">
              <a16:creationId xmlns:a16="http://schemas.microsoft.com/office/drawing/2014/main" id="{00000000-0008-0000-0000-0000F9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250" name="Text Box 200">
          <a:extLst>
            <a:ext uri="{FF2B5EF4-FFF2-40B4-BE49-F238E27FC236}">
              <a16:creationId xmlns:a16="http://schemas.microsoft.com/office/drawing/2014/main" id="{00000000-0008-0000-0000-0000FA00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133350</xdr:colOff>
      <xdr:row>3</xdr:row>
      <xdr:rowOff>81857</xdr:rowOff>
    </xdr:to>
    <xdr:sp macro="" textlink="">
      <xdr:nvSpPr>
        <xdr:cNvPr id="251" name="Text Box 182">
          <a:extLst>
            <a:ext uri="{FF2B5EF4-FFF2-40B4-BE49-F238E27FC236}">
              <a16:creationId xmlns:a16="http://schemas.microsoft.com/office/drawing/2014/main" id="{00000000-0008-0000-0000-0000FB000000}"/>
            </a:ext>
          </a:extLst>
        </xdr:cNvPr>
        <xdr:cNvSpPr txBox="1">
          <a:spLocks noChangeArrowheads="1"/>
        </xdr:cNvSpPr>
      </xdr:nvSpPr>
      <xdr:spPr bwMode="auto">
        <a:xfrm>
          <a:off x="12239625" y="2314575"/>
          <a:ext cx="123825"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133350</xdr:colOff>
      <xdr:row>3</xdr:row>
      <xdr:rowOff>81857</xdr:rowOff>
    </xdr:to>
    <xdr:sp macro="" textlink="">
      <xdr:nvSpPr>
        <xdr:cNvPr id="252" name="Text Box 182">
          <a:extLst>
            <a:ext uri="{FF2B5EF4-FFF2-40B4-BE49-F238E27FC236}">
              <a16:creationId xmlns:a16="http://schemas.microsoft.com/office/drawing/2014/main" id="{00000000-0008-0000-0000-0000FC000000}"/>
            </a:ext>
          </a:extLst>
        </xdr:cNvPr>
        <xdr:cNvSpPr txBox="1">
          <a:spLocks noChangeArrowheads="1"/>
        </xdr:cNvSpPr>
      </xdr:nvSpPr>
      <xdr:spPr bwMode="auto">
        <a:xfrm>
          <a:off x="12239625" y="2314575"/>
          <a:ext cx="123825"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53" name="Text Box 205">
          <a:extLst>
            <a:ext uri="{FF2B5EF4-FFF2-40B4-BE49-F238E27FC236}">
              <a16:creationId xmlns:a16="http://schemas.microsoft.com/office/drawing/2014/main" id="{00000000-0008-0000-0000-0000FD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54" name="Text Box 205">
          <a:extLst>
            <a:ext uri="{FF2B5EF4-FFF2-40B4-BE49-F238E27FC236}">
              <a16:creationId xmlns:a16="http://schemas.microsoft.com/office/drawing/2014/main" id="{00000000-0008-0000-0000-0000FE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55" name="Text Box 198">
          <a:extLst>
            <a:ext uri="{FF2B5EF4-FFF2-40B4-BE49-F238E27FC236}">
              <a16:creationId xmlns:a16="http://schemas.microsoft.com/office/drawing/2014/main" id="{00000000-0008-0000-0000-0000FF00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56" name="Text Box 199">
          <a:extLst>
            <a:ext uri="{FF2B5EF4-FFF2-40B4-BE49-F238E27FC236}">
              <a16:creationId xmlns:a16="http://schemas.microsoft.com/office/drawing/2014/main" id="{00000000-0008-0000-0000-000000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57" name="Text Box 200">
          <a:extLst>
            <a:ext uri="{FF2B5EF4-FFF2-40B4-BE49-F238E27FC236}">
              <a16:creationId xmlns:a16="http://schemas.microsoft.com/office/drawing/2014/main" id="{00000000-0008-0000-0000-000001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58" name="Text Box 203">
          <a:extLst>
            <a:ext uri="{FF2B5EF4-FFF2-40B4-BE49-F238E27FC236}">
              <a16:creationId xmlns:a16="http://schemas.microsoft.com/office/drawing/2014/main" id="{00000000-0008-0000-0000-000002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59" name="Text Box 198">
          <a:extLst>
            <a:ext uri="{FF2B5EF4-FFF2-40B4-BE49-F238E27FC236}">
              <a16:creationId xmlns:a16="http://schemas.microsoft.com/office/drawing/2014/main" id="{00000000-0008-0000-0000-000003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60" name="Text Box 199">
          <a:extLst>
            <a:ext uri="{FF2B5EF4-FFF2-40B4-BE49-F238E27FC236}">
              <a16:creationId xmlns:a16="http://schemas.microsoft.com/office/drawing/2014/main" id="{00000000-0008-0000-0000-000004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61" name="Text Box 176">
          <a:extLst>
            <a:ext uri="{FF2B5EF4-FFF2-40B4-BE49-F238E27FC236}">
              <a16:creationId xmlns:a16="http://schemas.microsoft.com/office/drawing/2014/main" id="{00000000-0008-0000-0000-000005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62" name="Text Box 177">
          <a:extLst>
            <a:ext uri="{FF2B5EF4-FFF2-40B4-BE49-F238E27FC236}">
              <a16:creationId xmlns:a16="http://schemas.microsoft.com/office/drawing/2014/main" id="{00000000-0008-0000-0000-000006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63" name="Text Box 178">
          <a:extLst>
            <a:ext uri="{FF2B5EF4-FFF2-40B4-BE49-F238E27FC236}">
              <a16:creationId xmlns:a16="http://schemas.microsoft.com/office/drawing/2014/main" id="{00000000-0008-0000-0000-000007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64" name="Text Box 181">
          <a:extLst>
            <a:ext uri="{FF2B5EF4-FFF2-40B4-BE49-F238E27FC236}">
              <a16:creationId xmlns:a16="http://schemas.microsoft.com/office/drawing/2014/main" id="{00000000-0008-0000-0000-000008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65" name="Text Box 176">
          <a:extLst>
            <a:ext uri="{FF2B5EF4-FFF2-40B4-BE49-F238E27FC236}">
              <a16:creationId xmlns:a16="http://schemas.microsoft.com/office/drawing/2014/main" id="{00000000-0008-0000-0000-000009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66" name="Text Box 177">
          <a:extLst>
            <a:ext uri="{FF2B5EF4-FFF2-40B4-BE49-F238E27FC236}">
              <a16:creationId xmlns:a16="http://schemas.microsoft.com/office/drawing/2014/main" id="{00000000-0008-0000-0000-00000A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67" name="Text Box 178">
          <a:extLst>
            <a:ext uri="{FF2B5EF4-FFF2-40B4-BE49-F238E27FC236}">
              <a16:creationId xmlns:a16="http://schemas.microsoft.com/office/drawing/2014/main" id="{00000000-0008-0000-0000-00000B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68" name="Text Box 181">
          <a:extLst>
            <a:ext uri="{FF2B5EF4-FFF2-40B4-BE49-F238E27FC236}">
              <a16:creationId xmlns:a16="http://schemas.microsoft.com/office/drawing/2014/main" id="{00000000-0008-0000-0000-00000C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69" name="Text Box 198">
          <a:extLst>
            <a:ext uri="{FF2B5EF4-FFF2-40B4-BE49-F238E27FC236}">
              <a16:creationId xmlns:a16="http://schemas.microsoft.com/office/drawing/2014/main" id="{00000000-0008-0000-0000-00000D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0" name="Text Box 199">
          <a:extLst>
            <a:ext uri="{FF2B5EF4-FFF2-40B4-BE49-F238E27FC236}">
              <a16:creationId xmlns:a16="http://schemas.microsoft.com/office/drawing/2014/main" id="{00000000-0008-0000-0000-00000E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1" name="Text Box 200">
          <a:extLst>
            <a:ext uri="{FF2B5EF4-FFF2-40B4-BE49-F238E27FC236}">
              <a16:creationId xmlns:a16="http://schemas.microsoft.com/office/drawing/2014/main" id="{00000000-0008-0000-0000-00000F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2" name="Text Box 203">
          <a:extLst>
            <a:ext uri="{FF2B5EF4-FFF2-40B4-BE49-F238E27FC236}">
              <a16:creationId xmlns:a16="http://schemas.microsoft.com/office/drawing/2014/main" id="{00000000-0008-0000-0000-000010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3" name="Text Box 198">
          <a:extLst>
            <a:ext uri="{FF2B5EF4-FFF2-40B4-BE49-F238E27FC236}">
              <a16:creationId xmlns:a16="http://schemas.microsoft.com/office/drawing/2014/main" id="{00000000-0008-0000-0000-000011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4" name="Text Box 199">
          <a:extLst>
            <a:ext uri="{FF2B5EF4-FFF2-40B4-BE49-F238E27FC236}">
              <a16:creationId xmlns:a16="http://schemas.microsoft.com/office/drawing/2014/main" id="{00000000-0008-0000-0000-000012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5" name="Text Box 200">
          <a:extLst>
            <a:ext uri="{FF2B5EF4-FFF2-40B4-BE49-F238E27FC236}">
              <a16:creationId xmlns:a16="http://schemas.microsoft.com/office/drawing/2014/main" id="{00000000-0008-0000-0000-000013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6" name="Text Box 198">
          <a:extLst>
            <a:ext uri="{FF2B5EF4-FFF2-40B4-BE49-F238E27FC236}">
              <a16:creationId xmlns:a16="http://schemas.microsoft.com/office/drawing/2014/main" id="{00000000-0008-0000-0000-000014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7" name="Text Box 199">
          <a:extLst>
            <a:ext uri="{FF2B5EF4-FFF2-40B4-BE49-F238E27FC236}">
              <a16:creationId xmlns:a16="http://schemas.microsoft.com/office/drawing/2014/main" id="{00000000-0008-0000-0000-000015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8" name="Text Box 200">
          <a:extLst>
            <a:ext uri="{FF2B5EF4-FFF2-40B4-BE49-F238E27FC236}">
              <a16:creationId xmlns:a16="http://schemas.microsoft.com/office/drawing/2014/main" id="{00000000-0008-0000-0000-000016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79" name="Text Box 203">
          <a:extLst>
            <a:ext uri="{FF2B5EF4-FFF2-40B4-BE49-F238E27FC236}">
              <a16:creationId xmlns:a16="http://schemas.microsoft.com/office/drawing/2014/main" id="{00000000-0008-0000-0000-000017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80" name="Text Box 183">
          <a:extLst>
            <a:ext uri="{FF2B5EF4-FFF2-40B4-BE49-F238E27FC236}">
              <a16:creationId xmlns:a16="http://schemas.microsoft.com/office/drawing/2014/main" id="{00000000-0008-0000-0000-000018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81" name="Text Box 183">
          <a:extLst>
            <a:ext uri="{FF2B5EF4-FFF2-40B4-BE49-F238E27FC236}">
              <a16:creationId xmlns:a16="http://schemas.microsoft.com/office/drawing/2014/main" id="{00000000-0008-0000-0000-000019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82" name="Text Box 205">
          <a:extLst>
            <a:ext uri="{FF2B5EF4-FFF2-40B4-BE49-F238E27FC236}">
              <a16:creationId xmlns:a16="http://schemas.microsoft.com/office/drawing/2014/main" id="{00000000-0008-0000-0000-00001A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283" name="Text Box 205">
          <a:extLst>
            <a:ext uri="{FF2B5EF4-FFF2-40B4-BE49-F238E27FC236}">
              <a16:creationId xmlns:a16="http://schemas.microsoft.com/office/drawing/2014/main" id="{00000000-0008-0000-0000-00001B01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84" name="Text Box 176">
          <a:extLst>
            <a:ext uri="{FF2B5EF4-FFF2-40B4-BE49-F238E27FC236}">
              <a16:creationId xmlns:a16="http://schemas.microsoft.com/office/drawing/2014/main" id="{00000000-0008-0000-0000-00001C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85" name="Text Box 177">
          <a:extLst>
            <a:ext uri="{FF2B5EF4-FFF2-40B4-BE49-F238E27FC236}">
              <a16:creationId xmlns:a16="http://schemas.microsoft.com/office/drawing/2014/main" id="{00000000-0008-0000-0000-00001D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86" name="Text Box 178">
          <a:extLst>
            <a:ext uri="{FF2B5EF4-FFF2-40B4-BE49-F238E27FC236}">
              <a16:creationId xmlns:a16="http://schemas.microsoft.com/office/drawing/2014/main" id="{00000000-0008-0000-0000-00001E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87" name="Text Box 181">
          <a:extLst>
            <a:ext uri="{FF2B5EF4-FFF2-40B4-BE49-F238E27FC236}">
              <a16:creationId xmlns:a16="http://schemas.microsoft.com/office/drawing/2014/main" id="{00000000-0008-0000-0000-00001F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88" name="Text Box 176">
          <a:extLst>
            <a:ext uri="{FF2B5EF4-FFF2-40B4-BE49-F238E27FC236}">
              <a16:creationId xmlns:a16="http://schemas.microsoft.com/office/drawing/2014/main" id="{00000000-0008-0000-0000-000020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89" name="Text Box 177">
          <a:extLst>
            <a:ext uri="{FF2B5EF4-FFF2-40B4-BE49-F238E27FC236}">
              <a16:creationId xmlns:a16="http://schemas.microsoft.com/office/drawing/2014/main" id="{00000000-0008-0000-0000-000021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90" name="Text Box 178">
          <a:extLst>
            <a:ext uri="{FF2B5EF4-FFF2-40B4-BE49-F238E27FC236}">
              <a16:creationId xmlns:a16="http://schemas.microsoft.com/office/drawing/2014/main" id="{00000000-0008-0000-0000-000022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291" name="Text Box 181">
          <a:extLst>
            <a:ext uri="{FF2B5EF4-FFF2-40B4-BE49-F238E27FC236}">
              <a16:creationId xmlns:a16="http://schemas.microsoft.com/office/drawing/2014/main" id="{00000000-0008-0000-0000-00002301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133350</xdr:rowOff>
    </xdr:from>
    <xdr:to>
      <xdr:col>7</xdr:col>
      <xdr:colOff>243840</xdr:colOff>
      <xdr:row>3</xdr:row>
      <xdr:rowOff>234143</xdr:rowOff>
    </xdr:to>
    <xdr:sp macro="" textlink="">
      <xdr:nvSpPr>
        <xdr:cNvPr id="292" name="Text Box 199">
          <a:extLst>
            <a:ext uri="{FF2B5EF4-FFF2-40B4-BE49-F238E27FC236}">
              <a16:creationId xmlns:a16="http://schemas.microsoft.com/office/drawing/2014/main" id="{00000000-0008-0000-0000-000024010000}"/>
            </a:ext>
          </a:extLst>
        </xdr:cNvPr>
        <xdr:cNvSpPr txBox="1">
          <a:spLocks noChangeArrowheads="1"/>
        </xdr:cNvSpPr>
      </xdr:nvSpPr>
      <xdr:spPr bwMode="auto">
        <a:xfrm>
          <a:off x="12239625" y="2447925"/>
          <a:ext cx="247650" cy="284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93" name="Text Box 183">
          <a:extLst>
            <a:ext uri="{FF2B5EF4-FFF2-40B4-BE49-F238E27FC236}">
              <a16:creationId xmlns:a16="http://schemas.microsoft.com/office/drawing/2014/main" id="{00000000-0008-0000-0000-000025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94" name="Text Box 183">
          <a:extLst>
            <a:ext uri="{FF2B5EF4-FFF2-40B4-BE49-F238E27FC236}">
              <a16:creationId xmlns:a16="http://schemas.microsoft.com/office/drawing/2014/main" id="{00000000-0008-0000-0000-000026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95" name="Text Box 205">
          <a:extLst>
            <a:ext uri="{FF2B5EF4-FFF2-40B4-BE49-F238E27FC236}">
              <a16:creationId xmlns:a16="http://schemas.microsoft.com/office/drawing/2014/main" id="{00000000-0008-0000-0000-000027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296" name="Text Box 205">
          <a:extLst>
            <a:ext uri="{FF2B5EF4-FFF2-40B4-BE49-F238E27FC236}">
              <a16:creationId xmlns:a16="http://schemas.microsoft.com/office/drawing/2014/main" id="{00000000-0008-0000-0000-000028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97" name="Text Box 176">
          <a:extLst>
            <a:ext uri="{FF2B5EF4-FFF2-40B4-BE49-F238E27FC236}">
              <a16:creationId xmlns:a16="http://schemas.microsoft.com/office/drawing/2014/main" id="{00000000-0008-0000-0000-000029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98" name="Text Box 177">
          <a:extLst>
            <a:ext uri="{FF2B5EF4-FFF2-40B4-BE49-F238E27FC236}">
              <a16:creationId xmlns:a16="http://schemas.microsoft.com/office/drawing/2014/main" id="{00000000-0008-0000-0000-00002A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299" name="Text Box 178">
          <a:extLst>
            <a:ext uri="{FF2B5EF4-FFF2-40B4-BE49-F238E27FC236}">
              <a16:creationId xmlns:a16="http://schemas.microsoft.com/office/drawing/2014/main" id="{00000000-0008-0000-0000-00002B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300" name="Text Box 181">
          <a:extLst>
            <a:ext uri="{FF2B5EF4-FFF2-40B4-BE49-F238E27FC236}">
              <a16:creationId xmlns:a16="http://schemas.microsoft.com/office/drawing/2014/main" id="{00000000-0008-0000-0000-00002C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301" name="Text Box 176">
          <a:extLst>
            <a:ext uri="{FF2B5EF4-FFF2-40B4-BE49-F238E27FC236}">
              <a16:creationId xmlns:a16="http://schemas.microsoft.com/office/drawing/2014/main" id="{00000000-0008-0000-0000-00002D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302" name="Text Box 177">
          <a:extLst>
            <a:ext uri="{FF2B5EF4-FFF2-40B4-BE49-F238E27FC236}">
              <a16:creationId xmlns:a16="http://schemas.microsoft.com/office/drawing/2014/main" id="{00000000-0008-0000-0000-00002E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303" name="Text Box 178">
          <a:extLst>
            <a:ext uri="{FF2B5EF4-FFF2-40B4-BE49-F238E27FC236}">
              <a16:creationId xmlns:a16="http://schemas.microsoft.com/office/drawing/2014/main" id="{00000000-0008-0000-0000-00002F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81857</xdr:rowOff>
    </xdr:to>
    <xdr:sp macro="" textlink="">
      <xdr:nvSpPr>
        <xdr:cNvPr id="304" name="Text Box 181">
          <a:extLst>
            <a:ext uri="{FF2B5EF4-FFF2-40B4-BE49-F238E27FC236}">
              <a16:creationId xmlns:a16="http://schemas.microsoft.com/office/drawing/2014/main" id="{00000000-0008-0000-0000-000030010000}"/>
            </a:ext>
          </a:extLst>
        </xdr:cNvPr>
        <xdr:cNvSpPr txBox="1">
          <a:spLocks noChangeArrowheads="1"/>
        </xdr:cNvSpPr>
      </xdr:nvSpPr>
      <xdr:spPr bwMode="auto">
        <a:xfrm>
          <a:off x="109442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305" name="Text Box 198">
          <a:extLst>
            <a:ext uri="{FF2B5EF4-FFF2-40B4-BE49-F238E27FC236}">
              <a16:creationId xmlns:a16="http://schemas.microsoft.com/office/drawing/2014/main" id="{00000000-0008-0000-0000-000031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306" name="Text Box 199">
          <a:extLst>
            <a:ext uri="{FF2B5EF4-FFF2-40B4-BE49-F238E27FC236}">
              <a16:creationId xmlns:a16="http://schemas.microsoft.com/office/drawing/2014/main" id="{00000000-0008-0000-0000-000032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307" name="Text Box 200">
          <a:extLst>
            <a:ext uri="{FF2B5EF4-FFF2-40B4-BE49-F238E27FC236}">
              <a16:creationId xmlns:a16="http://schemas.microsoft.com/office/drawing/2014/main" id="{00000000-0008-0000-0000-000033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308" name="Text Box 203">
          <a:extLst>
            <a:ext uri="{FF2B5EF4-FFF2-40B4-BE49-F238E27FC236}">
              <a16:creationId xmlns:a16="http://schemas.microsoft.com/office/drawing/2014/main" id="{00000000-0008-0000-0000-000034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309" name="Text Box 198">
          <a:extLst>
            <a:ext uri="{FF2B5EF4-FFF2-40B4-BE49-F238E27FC236}">
              <a16:creationId xmlns:a16="http://schemas.microsoft.com/office/drawing/2014/main" id="{00000000-0008-0000-0000-000035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310" name="Text Box 199">
          <a:extLst>
            <a:ext uri="{FF2B5EF4-FFF2-40B4-BE49-F238E27FC236}">
              <a16:creationId xmlns:a16="http://schemas.microsoft.com/office/drawing/2014/main" id="{00000000-0008-0000-0000-000036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311" name="Text Box 200">
          <a:extLst>
            <a:ext uri="{FF2B5EF4-FFF2-40B4-BE49-F238E27FC236}">
              <a16:creationId xmlns:a16="http://schemas.microsoft.com/office/drawing/2014/main" id="{00000000-0008-0000-0000-000037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81857</xdr:rowOff>
    </xdr:to>
    <xdr:sp macro="" textlink="">
      <xdr:nvSpPr>
        <xdr:cNvPr id="312" name="Text Box 198">
          <a:extLst>
            <a:ext uri="{FF2B5EF4-FFF2-40B4-BE49-F238E27FC236}">
              <a16:creationId xmlns:a16="http://schemas.microsoft.com/office/drawing/2014/main" id="{00000000-0008-0000-0000-000038010000}"/>
            </a:ext>
          </a:extLst>
        </xdr:cNvPr>
        <xdr:cNvSpPr txBox="1">
          <a:spLocks noChangeArrowheads="1"/>
        </xdr:cNvSpPr>
      </xdr:nvSpPr>
      <xdr:spPr bwMode="auto">
        <a:xfrm>
          <a:off x="109442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13" name="Text Box 178">
          <a:extLst>
            <a:ext uri="{FF2B5EF4-FFF2-40B4-BE49-F238E27FC236}">
              <a16:creationId xmlns:a16="http://schemas.microsoft.com/office/drawing/2014/main" id="{00000000-0008-0000-0000-000039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14" name="Text Box 181">
          <a:extLst>
            <a:ext uri="{FF2B5EF4-FFF2-40B4-BE49-F238E27FC236}">
              <a16:creationId xmlns:a16="http://schemas.microsoft.com/office/drawing/2014/main" id="{00000000-0008-0000-0000-00003A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15" name="Text Box 176">
          <a:extLst>
            <a:ext uri="{FF2B5EF4-FFF2-40B4-BE49-F238E27FC236}">
              <a16:creationId xmlns:a16="http://schemas.microsoft.com/office/drawing/2014/main" id="{00000000-0008-0000-0000-00003B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16" name="Text Box 177">
          <a:extLst>
            <a:ext uri="{FF2B5EF4-FFF2-40B4-BE49-F238E27FC236}">
              <a16:creationId xmlns:a16="http://schemas.microsoft.com/office/drawing/2014/main" id="{00000000-0008-0000-0000-00003C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17" name="Text Box 178">
          <a:extLst>
            <a:ext uri="{FF2B5EF4-FFF2-40B4-BE49-F238E27FC236}">
              <a16:creationId xmlns:a16="http://schemas.microsoft.com/office/drawing/2014/main" id="{00000000-0008-0000-0000-00003D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18" name="Text Box 181">
          <a:extLst>
            <a:ext uri="{FF2B5EF4-FFF2-40B4-BE49-F238E27FC236}">
              <a16:creationId xmlns:a16="http://schemas.microsoft.com/office/drawing/2014/main" id="{00000000-0008-0000-0000-00003E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19" name="Text Box 183">
          <a:extLst>
            <a:ext uri="{FF2B5EF4-FFF2-40B4-BE49-F238E27FC236}">
              <a16:creationId xmlns:a16="http://schemas.microsoft.com/office/drawing/2014/main" id="{00000000-0008-0000-0000-00003F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0" name="Text Box 183">
          <a:extLst>
            <a:ext uri="{FF2B5EF4-FFF2-40B4-BE49-F238E27FC236}">
              <a16:creationId xmlns:a16="http://schemas.microsoft.com/office/drawing/2014/main" id="{00000000-0008-0000-0000-000040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1" name="Text Box 176">
          <a:extLst>
            <a:ext uri="{FF2B5EF4-FFF2-40B4-BE49-F238E27FC236}">
              <a16:creationId xmlns:a16="http://schemas.microsoft.com/office/drawing/2014/main" id="{00000000-0008-0000-0000-000041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2" name="Text Box 177">
          <a:extLst>
            <a:ext uri="{FF2B5EF4-FFF2-40B4-BE49-F238E27FC236}">
              <a16:creationId xmlns:a16="http://schemas.microsoft.com/office/drawing/2014/main" id="{00000000-0008-0000-0000-000042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3" name="Text Box 178">
          <a:extLst>
            <a:ext uri="{FF2B5EF4-FFF2-40B4-BE49-F238E27FC236}">
              <a16:creationId xmlns:a16="http://schemas.microsoft.com/office/drawing/2014/main" id="{00000000-0008-0000-0000-000043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4" name="Text Box 176">
          <a:extLst>
            <a:ext uri="{FF2B5EF4-FFF2-40B4-BE49-F238E27FC236}">
              <a16:creationId xmlns:a16="http://schemas.microsoft.com/office/drawing/2014/main" id="{00000000-0008-0000-0000-000044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5" name="Text Box 177">
          <a:extLst>
            <a:ext uri="{FF2B5EF4-FFF2-40B4-BE49-F238E27FC236}">
              <a16:creationId xmlns:a16="http://schemas.microsoft.com/office/drawing/2014/main" id="{00000000-0008-0000-0000-000045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6" name="Text Box 178">
          <a:extLst>
            <a:ext uri="{FF2B5EF4-FFF2-40B4-BE49-F238E27FC236}">
              <a16:creationId xmlns:a16="http://schemas.microsoft.com/office/drawing/2014/main" id="{00000000-0008-0000-0000-000046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7" name="Text Box 181">
          <a:extLst>
            <a:ext uri="{FF2B5EF4-FFF2-40B4-BE49-F238E27FC236}">
              <a16:creationId xmlns:a16="http://schemas.microsoft.com/office/drawing/2014/main" id="{00000000-0008-0000-0000-000047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8" name="Text Box 176">
          <a:extLst>
            <a:ext uri="{FF2B5EF4-FFF2-40B4-BE49-F238E27FC236}">
              <a16:creationId xmlns:a16="http://schemas.microsoft.com/office/drawing/2014/main" id="{00000000-0008-0000-0000-000048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29" name="Text Box 177">
          <a:extLst>
            <a:ext uri="{FF2B5EF4-FFF2-40B4-BE49-F238E27FC236}">
              <a16:creationId xmlns:a16="http://schemas.microsoft.com/office/drawing/2014/main" id="{00000000-0008-0000-0000-000049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30" name="Text Box 178">
          <a:extLst>
            <a:ext uri="{FF2B5EF4-FFF2-40B4-BE49-F238E27FC236}">
              <a16:creationId xmlns:a16="http://schemas.microsoft.com/office/drawing/2014/main" id="{00000000-0008-0000-0000-00004A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31" name="Text Box 181">
          <a:extLst>
            <a:ext uri="{FF2B5EF4-FFF2-40B4-BE49-F238E27FC236}">
              <a16:creationId xmlns:a16="http://schemas.microsoft.com/office/drawing/2014/main" id="{00000000-0008-0000-0000-00004B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32" name="Text Box 198">
          <a:extLst>
            <a:ext uri="{FF2B5EF4-FFF2-40B4-BE49-F238E27FC236}">
              <a16:creationId xmlns:a16="http://schemas.microsoft.com/office/drawing/2014/main" id="{00000000-0008-0000-0000-00004C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33" name="Text Box 199">
          <a:extLst>
            <a:ext uri="{FF2B5EF4-FFF2-40B4-BE49-F238E27FC236}">
              <a16:creationId xmlns:a16="http://schemas.microsoft.com/office/drawing/2014/main" id="{00000000-0008-0000-0000-00004D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34" name="Text Box 200">
          <a:extLst>
            <a:ext uri="{FF2B5EF4-FFF2-40B4-BE49-F238E27FC236}">
              <a16:creationId xmlns:a16="http://schemas.microsoft.com/office/drawing/2014/main" id="{00000000-0008-0000-0000-00004E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35" name="Text Box 203">
          <a:extLst>
            <a:ext uri="{FF2B5EF4-FFF2-40B4-BE49-F238E27FC236}">
              <a16:creationId xmlns:a16="http://schemas.microsoft.com/office/drawing/2014/main" id="{00000000-0008-0000-0000-00004F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36" name="Text Box 198">
          <a:extLst>
            <a:ext uri="{FF2B5EF4-FFF2-40B4-BE49-F238E27FC236}">
              <a16:creationId xmlns:a16="http://schemas.microsoft.com/office/drawing/2014/main" id="{00000000-0008-0000-0000-000050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37" name="Text Box 199">
          <a:extLst>
            <a:ext uri="{FF2B5EF4-FFF2-40B4-BE49-F238E27FC236}">
              <a16:creationId xmlns:a16="http://schemas.microsoft.com/office/drawing/2014/main" id="{00000000-0008-0000-0000-000051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38" name="Text Box 200">
          <a:extLst>
            <a:ext uri="{FF2B5EF4-FFF2-40B4-BE49-F238E27FC236}">
              <a16:creationId xmlns:a16="http://schemas.microsoft.com/office/drawing/2014/main" id="{00000000-0008-0000-0000-000052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39" name="Text Box 198">
          <a:extLst>
            <a:ext uri="{FF2B5EF4-FFF2-40B4-BE49-F238E27FC236}">
              <a16:creationId xmlns:a16="http://schemas.microsoft.com/office/drawing/2014/main" id="{00000000-0008-0000-0000-000053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40" name="Text Box 199">
          <a:extLst>
            <a:ext uri="{FF2B5EF4-FFF2-40B4-BE49-F238E27FC236}">
              <a16:creationId xmlns:a16="http://schemas.microsoft.com/office/drawing/2014/main" id="{00000000-0008-0000-0000-000054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41" name="Text Box 200">
          <a:extLst>
            <a:ext uri="{FF2B5EF4-FFF2-40B4-BE49-F238E27FC236}">
              <a16:creationId xmlns:a16="http://schemas.microsoft.com/office/drawing/2014/main" id="{00000000-0008-0000-0000-000055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42" name="Text Box 203">
          <a:extLst>
            <a:ext uri="{FF2B5EF4-FFF2-40B4-BE49-F238E27FC236}">
              <a16:creationId xmlns:a16="http://schemas.microsoft.com/office/drawing/2014/main" id="{00000000-0008-0000-0000-000056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43" name="Text Box 183">
          <a:extLst>
            <a:ext uri="{FF2B5EF4-FFF2-40B4-BE49-F238E27FC236}">
              <a16:creationId xmlns:a16="http://schemas.microsoft.com/office/drawing/2014/main" id="{00000000-0008-0000-0000-000057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44" name="Text Box 183">
          <a:extLst>
            <a:ext uri="{FF2B5EF4-FFF2-40B4-BE49-F238E27FC236}">
              <a16:creationId xmlns:a16="http://schemas.microsoft.com/office/drawing/2014/main" id="{00000000-0008-0000-0000-000058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345" name="Text Box 205">
          <a:extLst>
            <a:ext uri="{FF2B5EF4-FFF2-40B4-BE49-F238E27FC236}">
              <a16:creationId xmlns:a16="http://schemas.microsoft.com/office/drawing/2014/main" id="{00000000-0008-0000-0000-00005901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46" name="Text Box 176">
          <a:extLst>
            <a:ext uri="{FF2B5EF4-FFF2-40B4-BE49-F238E27FC236}">
              <a16:creationId xmlns:a16="http://schemas.microsoft.com/office/drawing/2014/main" id="{00000000-0008-0000-0000-00005A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47" name="Text Box 177">
          <a:extLst>
            <a:ext uri="{FF2B5EF4-FFF2-40B4-BE49-F238E27FC236}">
              <a16:creationId xmlns:a16="http://schemas.microsoft.com/office/drawing/2014/main" id="{00000000-0008-0000-0000-00005B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48" name="Text Box 178">
          <a:extLst>
            <a:ext uri="{FF2B5EF4-FFF2-40B4-BE49-F238E27FC236}">
              <a16:creationId xmlns:a16="http://schemas.microsoft.com/office/drawing/2014/main" id="{00000000-0008-0000-0000-00005C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49" name="Text Box 181">
          <a:extLst>
            <a:ext uri="{FF2B5EF4-FFF2-40B4-BE49-F238E27FC236}">
              <a16:creationId xmlns:a16="http://schemas.microsoft.com/office/drawing/2014/main" id="{00000000-0008-0000-0000-00005D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50" name="Text Box 176">
          <a:extLst>
            <a:ext uri="{FF2B5EF4-FFF2-40B4-BE49-F238E27FC236}">
              <a16:creationId xmlns:a16="http://schemas.microsoft.com/office/drawing/2014/main" id="{00000000-0008-0000-0000-00005E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51" name="Text Box 177">
          <a:extLst>
            <a:ext uri="{FF2B5EF4-FFF2-40B4-BE49-F238E27FC236}">
              <a16:creationId xmlns:a16="http://schemas.microsoft.com/office/drawing/2014/main" id="{00000000-0008-0000-0000-00005F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52" name="Text Box 178">
          <a:extLst>
            <a:ext uri="{FF2B5EF4-FFF2-40B4-BE49-F238E27FC236}">
              <a16:creationId xmlns:a16="http://schemas.microsoft.com/office/drawing/2014/main" id="{00000000-0008-0000-0000-000060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353" name="Text Box 181">
          <a:extLst>
            <a:ext uri="{FF2B5EF4-FFF2-40B4-BE49-F238E27FC236}">
              <a16:creationId xmlns:a16="http://schemas.microsoft.com/office/drawing/2014/main" id="{00000000-0008-0000-0000-00006101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54" name="Text Box 176">
          <a:extLst>
            <a:ext uri="{FF2B5EF4-FFF2-40B4-BE49-F238E27FC236}">
              <a16:creationId xmlns:a16="http://schemas.microsoft.com/office/drawing/2014/main" id="{00000000-0008-0000-0000-000062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55" name="Text Box 177">
          <a:extLst>
            <a:ext uri="{FF2B5EF4-FFF2-40B4-BE49-F238E27FC236}">
              <a16:creationId xmlns:a16="http://schemas.microsoft.com/office/drawing/2014/main" id="{00000000-0008-0000-0000-000063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56" name="Text Box 178">
          <a:extLst>
            <a:ext uri="{FF2B5EF4-FFF2-40B4-BE49-F238E27FC236}">
              <a16:creationId xmlns:a16="http://schemas.microsoft.com/office/drawing/2014/main" id="{00000000-0008-0000-0000-000064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57" name="Text Box 181">
          <a:extLst>
            <a:ext uri="{FF2B5EF4-FFF2-40B4-BE49-F238E27FC236}">
              <a16:creationId xmlns:a16="http://schemas.microsoft.com/office/drawing/2014/main" id="{00000000-0008-0000-0000-000065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58" name="Text Box 176">
          <a:extLst>
            <a:ext uri="{FF2B5EF4-FFF2-40B4-BE49-F238E27FC236}">
              <a16:creationId xmlns:a16="http://schemas.microsoft.com/office/drawing/2014/main" id="{00000000-0008-0000-0000-000066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59" name="Text Box 177">
          <a:extLst>
            <a:ext uri="{FF2B5EF4-FFF2-40B4-BE49-F238E27FC236}">
              <a16:creationId xmlns:a16="http://schemas.microsoft.com/office/drawing/2014/main" id="{00000000-0008-0000-0000-000067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60" name="Text Box 178">
          <a:extLst>
            <a:ext uri="{FF2B5EF4-FFF2-40B4-BE49-F238E27FC236}">
              <a16:creationId xmlns:a16="http://schemas.microsoft.com/office/drawing/2014/main" id="{00000000-0008-0000-0000-000068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61" name="Text Box 176">
          <a:extLst>
            <a:ext uri="{FF2B5EF4-FFF2-40B4-BE49-F238E27FC236}">
              <a16:creationId xmlns:a16="http://schemas.microsoft.com/office/drawing/2014/main" id="{00000000-0008-0000-0000-000069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62" name="Text Box 177">
          <a:extLst>
            <a:ext uri="{FF2B5EF4-FFF2-40B4-BE49-F238E27FC236}">
              <a16:creationId xmlns:a16="http://schemas.microsoft.com/office/drawing/2014/main" id="{00000000-0008-0000-0000-00006A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63" name="Text Box 178">
          <a:extLst>
            <a:ext uri="{FF2B5EF4-FFF2-40B4-BE49-F238E27FC236}">
              <a16:creationId xmlns:a16="http://schemas.microsoft.com/office/drawing/2014/main" id="{00000000-0008-0000-0000-00006B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64" name="Text Box 181">
          <a:extLst>
            <a:ext uri="{FF2B5EF4-FFF2-40B4-BE49-F238E27FC236}">
              <a16:creationId xmlns:a16="http://schemas.microsoft.com/office/drawing/2014/main" id="{00000000-0008-0000-0000-00006C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65" name="Text Box 176">
          <a:extLst>
            <a:ext uri="{FF2B5EF4-FFF2-40B4-BE49-F238E27FC236}">
              <a16:creationId xmlns:a16="http://schemas.microsoft.com/office/drawing/2014/main" id="{00000000-0008-0000-0000-00006D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66" name="Text Box 177">
          <a:extLst>
            <a:ext uri="{FF2B5EF4-FFF2-40B4-BE49-F238E27FC236}">
              <a16:creationId xmlns:a16="http://schemas.microsoft.com/office/drawing/2014/main" id="{00000000-0008-0000-0000-00006E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85646</xdr:rowOff>
    </xdr:to>
    <xdr:sp macro="" textlink="">
      <xdr:nvSpPr>
        <xdr:cNvPr id="367" name="Text Box 178">
          <a:extLst>
            <a:ext uri="{FF2B5EF4-FFF2-40B4-BE49-F238E27FC236}">
              <a16:creationId xmlns:a16="http://schemas.microsoft.com/office/drawing/2014/main" id="{00000000-0008-0000-0000-00006F010000}"/>
            </a:ext>
          </a:extLst>
        </xdr:cNvPr>
        <xdr:cNvSpPr txBox="1">
          <a:spLocks noChangeArrowheads="1"/>
        </xdr:cNvSpPr>
      </xdr:nvSpPr>
      <xdr:spPr bwMode="auto">
        <a:xfrm>
          <a:off x="109442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68" name="Text Box 178">
          <a:extLst>
            <a:ext uri="{FF2B5EF4-FFF2-40B4-BE49-F238E27FC236}">
              <a16:creationId xmlns:a16="http://schemas.microsoft.com/office/drawing/2014/main" id="{00000000-0008-0000-0000-000070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69" name="Text Box 181">
          <a:extLst>
            <a:ext uri="{FF2B5EF4-FFF2-40B4-BE49-F238E27FC236}">
              <a16:creationId xmlns:a16="http://schemas.microsoft.com/office/drawing/2014/main" id="{00000000-0008-0000-0000-000071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70" name="Text Box 176">
          <a:extLst>
            <a:ext uri="{FF2B5EF4-FFF2-40B4-BE49-F238E27FC236}">
              <a16:creationId xmlns:a16="http://schemas.microsoft.com/office/drawing/2014/main" id="{00000000-0008-0000-0000-000072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71" name="Text Box 177">
          <a:extLst>
            <a:ext uri="{FF2B5EF4-FFF2-40B4-BE49-F238E27FC236}">
              <a16:creationId xmlns:a16="http://schemas.microsoft.com/office/drawing/2014/main" id="{00000000-0008-0000-0000-000073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72" name="Text Box 178">
          <a:extLst>
            <a:ext uri="{FF2B5EF4-FFF2-40B4-BE49-F238E27FC236}">
              <a16:creationId xmlns:a16="http://schemas.microsoft.com/office/drawing/2014/main" id="{00000000-0008-0000-0000-000074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73" name="Text Box 181">
          <a:extLst>
            <a:ext uri="{FF2B5EF4-FFF2-40B4-BE49-F238E27FC236}">
              <a16:creationId xmlns:a16="http://schemas.microsoft.com/office/drawing/2014/main" id="{00000000-0008-0000-0000-000075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74" name="Text Box 203">
          <a:extLst>
            <a:ext uri="{FF2B5EF4-FFF2-40B4-BE49-F238E27FC236}">
              <a16:creationId xmlns:a16="http://schemas.microsoft.com/office/drawing/2014/main" id="{00000000-0008-0000-0000-000076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75" name="Text Box 198">
          <a:extLst>
            <a:ext uri="{FF2B5EF4-FFF2-40B4-BE49-F238E27FC236}">
              <a16:creationId xmlns:a16="http://schemas.microsoft.com/office/drawing/2014/main" id="{00000000-0008-0000-0000-000077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76" name="Text Box 199">
          <a:extLst>
            <a:ext uri="{FF2B5EF4-FFF2-40B4-BE49-F238E27FC236}">
              <a16:creationId xmlns:a16="http://schemas.microsoft.com/office/drawing/2014/main" id="{00000000-0008-0000-0000-000078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77" name="Text Box 200">
          <a:extLst>
            <a:ext uri="{FF2B5EF4-FFF2-40B4-BE49-F238E27FC236}">
              <a16:creationId xmlns:a16="http://schemas.microsoft.com/office/drawing/2014/main" id="{00000000-0008-0000-0000-000079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78" name="Text Box 198">
          <a:extLst>
            <a:ext uri="{FF2B5EF4-FFF2-40B4-BE49-F238E27FC236}">
              <a16:creationId xmlns:a16="http://schemas.microsoft.com/office/drawing/2014/main" id="{00000000-0008-0000-0000-00007A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79" name="Text Box 199">
          <a:extLst>
            <a:ext uri="{FF2B5EF4-FFF2-40B4-BE49-F238E27FC236}">
              <a16:creationId xmlns:a16="http://schemas.microsoft.com/office/drawing/2014/main" id="{00000000-0008-0000-0000-00007B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80" name="Text Box 200">
          <a:extLst>
            <a:ext uri="{FF2B5EF4-FFF2-40B4-BE49-F238E27FC236}">
              <a16:creationId xmlns:a16="http://schemas.microsoft.com/office/drawing/2014/main" id="{00000000-0008-0000-0000-00007C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81" name="Text Box 203">
          <a:extLst>
            <a:ext uri="{FF2B5EF4-FFF2-40B4-BE49-F238E27FC236}">
              <a16:creationId xmlns:a16="http://schemas.microsoft.com/office/drawing/2014/main" id="{00000000-0008-0000-0000-00007D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82" name="Text Box 176">
          <a:extLst>
            <a:ext uri="{FF2B5EF4-FFF2-40B4-BE49-F238E27FC236}">
              <a16:creationId xmlns:a16="http://schemas.microsoft.com/office/drawing/2014/main" id="{00000000-0008-0000-0000-00007E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83" name="Text Box 177">
          <a:extLst>
            <a:ext uri="{FF2B5EF4-FFF2-40B4-BE49-F238E27FC236}">
              <a16:creationId xmlns:a16="http://schemas.microsoft.com/office/drawing/2014/main" id="{00000000-0008-0000-0000-00007F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84" name="Text Box 178">
          <a:extLst>
            <a:ext uri="{FF2B5EF4-FFF2-40B4-BE49-F238E27FC236}">
              <a16:creationId xmlns:a16="http://schemas.microsoft.com/office/drawing/2014/main" id="{00000000-0008-0000-0000-000080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85" name="Text Box 181">
          <a:extLst>
            <a:ext uri="{FF2B5EF4-FFF2-40B4-BE49-F238E27FC236}">
              <a16:creationId xmlns:a16="http://schemas.microsoft.com/office/drawing/2014/main" id="{00000000-0008-0000-0000-000081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86" name="Text Box 176">
          <a:extLst>
            <a:ext uri="{FF2B5EF4-FFF2-40B4-BE49-F238E27FC236}">
              <a16:creationId xmlns:a16="http://schemas.microsoft.com/office/drawing/2014/main" id="{00000000-0008-0000-0000-000082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87" name="Text Box 177">
          <a:extLst>
            <a:ext uri="{FF2B5EF4-FFF2-40B4-BE49-F238E27FC236}">
              <a16:creationId xmlns:a16="http://schemas.microsoft.com/office/drawing/2014/main" id="{00000000-0008-0000-0000-000083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88" name="Text Box 178">
          <a:extLst>
            <a:ext uri="{FF2B5EF4-FFF2-40B4-BE49-F238E27FC236}">
              <a16:creationId xmlns:a16="http://schemas.microsoft.com/office/drawing/2014/main" id="{00000000-0008-0000-0000-000084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389" name="Text Box 181">
          <a:extLst>
            <a:ext uri="{FF2B5EF4-FFF2-40B4-BE49-F238E27FC236}">
              <a16:creationId xmlns:a16="http://schemas.microsoft.com/office/drawing/2014/main" id="{00000000-0008-0000-0000-000085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0" name="Text Box 198">
          <a:extLst>
            <a:ext uri="{FF2B5EF4-FFF2-40B4-BE49-F238E27FC236}">
              <a16:creationId xmlns:a16="http://schemas.microsoft.com/office/drawing/2014/main" id="{00000000-0008-0000-0000-000086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1" name="Text Box 199">
          <a:extLst>
            <a:ext uri="{FF2B5EF4-FFF2-40B4-BE49-F238E27FC236}">
              <a16:creationId xmlns:a16="http://schemas.microsoft.com/office/drawing/2014/main" id="{00000000-0008-0000-0000-000087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2" name="Text Box 200">
          <a:extLst>
            <a:ext uri="{FF2B5EF4-FFF2-40B4-BE49-F238E27FC236}">
              <a16:creationId xmlns:a16="http://schemas.microsoft.com/office/drawing/2014/main" id="{00000000-0008-0000-0000-000088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3" name="Text Box 203">
          <a:extLst>
            <a:ext uri="{FF2B5EF4-FFF2-40B4-BE49-F238E27FC236}">
              <a16:creationId xmlns:a16="http://schemas.microsoft.com/office/drawing/2014/main" id="{00000000-0008-0000-0000-000089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4" name="Text Box 198">
          <a:extLst>
            <a:ext uri="{FF2B5EF4-FFF2-40B4-BE49-F238E27FC236}">
              <a16:creationId xmlns:a16="http://schemas.microsoft.com/office/drawing/2014/main" id="{00000000-0008-0000-0000-00008A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5" name="Text Box 199">
          <a:extLst>
            <a:ext uri="{FF2B5EF4-FFF2-40B4-BE49-F238E27FC236}">
              <a16:creationId xmlns:a16="http://schemas.microsoft.com/office/drawing/2014/main" id="{00000000-0008-0000-0000-00008B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6" name="Text Box 200">
          <a:extLst>
            <a:ext uri="{FF2B5EF4-FFF2-40B4-BE49-F238E27FC236}">
              <a16:creationId xmlns:a16="http://schemas.microsoft.com/office/drawing/2014/main" id="{00000000-0008-0000-0000-00008C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7" name="Text Box 198">
          <a:extLst>
            <a:ext uri="{FF2B5EF4-FFF2-40B4-BE49-F238E27FC236}">
              <a16:creationId xmlns:a16="http://schemas.microsoft.com/office/drawing/2014/main" id="{00000000-0008-0000-0000-00008D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8" name="Text Box 199">
          <a:extLst>
            <a:ext uri="{FF2B5EF4-FFF2-40B4-BE49-F238E27FC236}">
              <a16:creationId xmlns:a16="http://schemas.microsoft.com/office/drawing/2014/main" id="{00000000-0008-0000-0000-00008E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399" name="Text Box 200">
          <a:extLst>
            <a:ext uri="{FF2B5EF4-FFF2-40B4-BE49-F238E27FC236}">
              <a16:creationId xmlns:a16="http://schemas.microsoft.com/office/drawing/2014/main" id="{00000000-0008-0000-0000-00008F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00" name="Text Box 183">
          <a:extLst>
            <a:ext uri="{FF2B5EF4-FFF2-40B4-BE49-F238E27FC236}">
              <a16:creationId xmlns:a16="http://schemas.microsoft.com/office/drawing/2014/main" id="{00000000-0008-0000-0000-000090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01" name="Text Box 183">
          <a:extLst>
            <a:ext uri="{FF2B5EF4-FFF2-40B4-BE49-F238E27FC236}">
              <a16:creationId xmlns:a16="http://schemas.microsoft.com/office/drawing/2014/main" id="{00000000-0008-0000-0000-000091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02" name="Text Box 205">
          <a:extLst>
            <a:ext uri="{FF2B5EF4-FFF2-40B4-BE49-F238E27FC236}">
              <a16:creationId xmlns:a16="http://schemas.microsoft.com/office/drawing/2014/main" id="{00000000-0008-0000-0000-000092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03" name="Text Box 205">
          <a:extLst>
            <a:ext uri="{FF2B5EF4-FFF2-40B4-BE49-F238E27FC236}">
              <a16:creationId xmlns:a16="http://schemas.microsoft.com/office/drawing/2014/main" id="{00000000-0008-0000-0000-000093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04" name="Text Box 176">
          <a:extLst>
            <a:ext uri="{FF2B5EF4-FFF2-40B4-BE49-F238E27FC236}">
              <a16:creationId xmlns:a16="http://schemas.microsoft.com/office/drawing/2014/main" id="{00000000-0008-0000-0000-000094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05" name="Text Box 177">
          <a:extLst>
            <a:ext uri="{FF2B5EF4-FFF2-40B4-BE49-F238E27FC236}">
              <a16:creationId xmlns:a16="http://schemas.microsoft.com/office/drawing/2014/main" id="{00000000-0008-0000-0000-000095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06" name="Text Box 178">
          <a:extLst>
            <a:ext uri="{FF2B5EF4-FFF2-40B4-BE49-F238E27FC236}">
              <a16:creationId xmlns:a16="http://schemas.microsoft.com/office/drawing/2014/main" id="{00000000-0008-0000-0000-000096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07" name="Text Box 181">
          <a:extLst>
            <a:ext uri="{FF2B5EF4-FFF2-40B4-BE49-F238E27FC236}">
              <a16:creationId xmlns:a16="http://schemas.microsoft.com/office/drawing/2014/main" id="{00000000-0008-0000-0000-000097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08" name="Text Box 176">
          <a:extLst>
            <a:ext uri="{FF2B5EF4-FFF2-40B4-BE49-F238E27FC236}">
              <a16:creationId xmlns:a16="http://schemas.microsoft.com/office/drawing/2014/main" id="{00000000-0008-0000-0000-000098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09" name="Text Box 177">
          <a:extLst>
            <a:ext uri="{FF2B5EF4-FFF2-40B4-BE49-F238E27FC236}">
              <a16:creationId xmlns:a16="http://schemas.microsoft.com/office/drawing/2014/main" id="{00000000-0008-0000-0000-000099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10" name="Text Box 178">
          <a:extLst>
            <a:ext uri="{FF2B5EF4-FFF2-40B4-BE49-F238E27FC236}">
              <a16:creationId xmlns:a16="http://schemas.microsoft.com/office/drawing/2014/main" id="{00000000-0008-0000-0000-00009A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11" name="Text Box 181">
          <a:extLst>
            <a:ext uri="{FF2B5EF4-FFF2-40B4-BE49-F238E27FC236}">
              <a16:creationId xmlns:a16="http://schemas.microsoft.com/office/drawing/2014/main" id="{00000000-0008-0000-0000-00009B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12" name="Text Box 198">
          <a:extLst>
            <a:ext uri="{FF2B5EF4-FFF2-40B4-BE49-F238E27FC236}">
              <a16:creationId xmlns:a16="http://schemas.microsoft.com/office/drawing/2014/main" id="{00000000-0008-0000-0000-00009C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13" name="Text Box 199">
          <a:extLst>
            <a:ext uri="{FF2B5EF4-FFF2-40B4-BE49-F238E27FC236}">
              <a16:creationId xmlns:a16="http://schemas.microsoft.com/office/drawing/2014/main" id="{00000000-0008-0000-0000-00009D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14" name="Text Box 200">
          <a:extLst>
            <a:ext uri="{FF2B5EF4-FFF2-40B4-BE49-F238E27FC236}">
              <a16:creationId xmlns:a16="http://schemas.microsoft.com/office/drawing/2014/main" id="{00000000-0008-0000-0000-00009E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15" name="Text Box 203">
          <a:extLst>
            <a:ext uri="{FF2B5EF4-FFF2-40B4-BE49-F238E27FC236}">
              <a16:creationId xmlns:a16="http://schemas.microsoft.com/office/drawing/2014/main" id="{00000000-0008-0000-0000-00009F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16" name="Text Box 198">
          <a:extLst>
            <a:ext uri="{FF2B5EF4-FFF2-40B4-BE49-F238E27FC236}">
              <a16:creationId xmlns:a16="http://schemas.microsoft.com/office/drawing/2014/main" id="{00000000-0008-0000-0000-0000A0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17" name="Text Box 199">
          <a:extLst>
            <a:ext uri="{FF2B5EF4-FFF2-40B4-BE49-F238E27FC236}">
              <a16:creationId xmlns:a16="http://schemas.microsoft.com/office/drawing/2014/main" id="{00000000-0008-0000-0000-0000A1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18" name="Text Box 200">
          <a:extLst>
            <a:ext uri="{FF2B5EF4-FFF2-40B4-BE49-F238E27FC236}">
              <a16:creationId xmlns:a16="http://schemas.microsoft.com/office/drawing/2014/main" id="{00000000-0008-0000-0000-0000A2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19" name="Text Box 198">
          <a:extLst>
            <a:ext uri="{FF2B5EF4-FFF2-40B4-BE49-F238E27FC236}">
              <a16:creationId xmlns:a16="http://schemas.microsoft.com/office/drawing/2014/main" id="{00000000-0008-0000-0000-0000A3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20" name="Text Box 199">
          <a:extLst>
            <a:ext uri="{FF2B5EF4-FFF2-40B4-BE49-F238E27FC236}">
              <a16:creationId xmlns:a16="http://schemas.microsoft.com/office/drawing/2014/main" id="{00000000-0008-0000-0000-0000A4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1" name="Text Box 178">
          <a:extLst>
            <a:ext uri="{FF2B5EF4-FFF2-40B4-BE49-F238E27FC236}">
              <a16:creationId xmlns:a16="http://schemas.microsoft.com/office/drawing/2014/main" id="{00000000-0008-0000-0000-0000A5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2" name="Text Box 181">
          <a:extLst>
            <a:ext uri="{FF2B5EF4-FFF2-40B4-BE49-F238E27FC236}">
              <a16:creationId xmlns:a16="http://schemas.microsoft.com/office/drawing/2014/main" id="{00000000-0008-0000-0000-0000A6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3" name="Text Box 176">
          <a:extLst>
            <a:ext uri="{FF2B5EF4-FFF2-40B4-BE49-F238E27FC236}">
              <a16:creationId xmlns:a16="http://schemas.microsoft.com/office/drawing/2014/main" id="{00000000-0008-0000-0000-0000A7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4" name="Text Box 177">
          <a:extLst>
            <a:ext uri="{FF2B5EF4-FFF2-40B4-BE49-F238E27FC236}">
              <a16:creationId xmlns:a16="http://schemas.microsoft.com/office/drawing/2014/main" id="{00000000-0008-0000-0000-0000A8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5" name="Text Box 178">
          <a:extLst>
            <a:ext uri="{FF2B5EF4-FFF2-40B4-BE49-F238E27FC236}">
              <a16:creationId xmlns:a16="http://schemas.microsoft.com/office/drawing/2014/main" id="{00000000-0008-0000-0000-0000A9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6" name="Text Box 181">
          <a:extLst>
            <a:ext uri="{FF2B5EF4-FFF2-40B4-BE49-F238E27FC236}">
              <a16:creationId xmlns:a16="http://schemas.microsoft.com/office/drawing/2014/main" id="{00000000-0008-0000-0000-0000AA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7" name="Text Box 176">
          <a:extLst>
            <a:ext uri="{FF2B5EF4-FFF2-40B4-BE49-F238E27FC236}">
              <a16:creationId xmlns:a16="http://schemas.microsoft.com/office/drawing/2014/main" id="{00000000-0008-0000-0000-0000AB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8" name="Text Box 177">
          <a:extLst>
            <a:ext uri="{FF2B5EF4-FFF2-40B4-BE49-F238E27FC236}">
              <a16:creationId xmlns:a16="http://schemas.microsoft.com/office/drawing/2014/main" id="{00000000-0008-0000-0000-0000AC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29" name="Text Box 178">
          <a:extLst>
            <a:ext uri="{FF2B5EF4-FFF2-40B4-BE49-F238E27FC236}">
              <a16:creationId xmlns:a16="http://schemas.microsoft.com/office/drawing/2014/main" id="{00000000-0008-0000-0000-0000AD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30" name="Text Box 181">
          <a:extLst>
            <a:ext uri="{FF2B5EF4-FFF2-40B4-BE49-F238E27FC236}">
              <a16:creationId xmlns:a16="http://schemas.microsoft.com/office/drawing/2014/main" id="{00000000-0008-0000-0000-0000AE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31" name="Text Box 176">
          <a:extLst>
            <a:ext uri="{FF2B5EF4-FFF2-40B4-BE49-F238E27FC236}">
              <a16:creationId xmlns:a16="http://schemas.microsoft.com/office/drawing/2014/main" id="{00000000-0008-0000-0000-0000AF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32" name="Text Box 177">
          <a:extLst>
            <a:ext uri="{FF2B5EF4-FFF2-40B4-BE49-F238E27FC236}">
              <a16:creationId xmlns:a16="http://schemas.microsoft.com/office/drawing/2014/main" id="{00000000-0008-0000-0000-0000B0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33" name="Text Box 178">
          <a:extLst>
            <a:ext uri="{FF2B5EF4-FFF2-40B4-BE49-F238E27FC236}">
              <a16:creationId xmlns:a16="http://schemas.microsoft.com/office/drawing/2014/main" id="{00000000-0008-0000-0000-0000B1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34" name="Text Box 181">
          <a:extLst>
            <a:ext uri="{FF2B5EF4-FFF2-40B4-BE49-F238E27FC236}">
              <a16:creationId xmlns:a16="http://schemas.microsoft.com/office/drawing/2014/main" id="{00000000-0008-0000-0000-0000B2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35" name="Text Box 199">
          <a:extLst>
            <a:ext uri="{FF2B5EF4-FFF2-40B4-BE49-F238E27FC236}">
              <a16:creationId xmlns:a16="http://schemas.microsoft.com/office/drawing/2014/main" id="{00000000-0008-0000-0000-0000B3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36" name="Text Box 200">
          <a:extLst>
            <a:ext uri="{FF2B5EF4-FFF2-40B4-BE49-F238E27FC236}">
              <a16:creationId xmlns:a16="http://schemas.microsoft.com/office/drawing/2014/main" id="{00000000-0008-0000-0000-0000B4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37" name="Text Box 203">
          <a:extLst>
            <a:ext uri="{FF2B5EF4-FFF2-40B4-BE49-F238E27FC236}">
              <a16:creationId xmlns:a16="http://schemas.microsoft.com/office/drawing/2014/main" id="{00000000-0008-0000-0000-0000B5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38" name="Text Box 198">
          <a:extLst>
            <a:ext uri="{FF2B5EF4-FFF2-40B4-BE49-F238E27FC236}">
              <a16:creationId xmlns:a16="http://schemas.microsoft.com/office/drawing/2014/main" id="{00000000-0008-0000-0000-0000B6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39" name="Text Box 199">
          <a:extLst>
            <a:ext uri="{FF2B5EF4-FFF2-40B4-BE49-F238E27FC236}">
              <a16:creationId xmlns:a16="http://schemas.microsoft.com/office/drawing/2014/main" id="{00000000-0008-0000-0000-0000B7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40" name="Text Box 200">
          <a:extLst>
            <a:ext uri="{FF2B5EF4-FFF2-40B4-BE49-F238E27FC236}">
              <a16:creationId xmlns:a16="http://schemas.microsoft.com/office/drawing/2014/main" id="{00000000-0008-0000-0000-0000B8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41" name="Text Box 198">
          <a:extLst>
            <a:ext uri="{FF2B5EF4-FFF2-40B4-BE49-F238E27FC236}">
              <a16:creationId xmlns:a16="http://schemas.microsoft.com/office/drawing/2014/main" id="{00000000-0008-0000-0000-0000B9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42" name="Text Box 199">
          <a:extLst>
            <a:ext uri="{FF2B5EF4-FFF2-40B4-BE49-F238E27FC236}">
              <a16:creationId xmlns:a16="http://schemas.microsoft.com/office/drawing/2014/main" id="{00000000-0008-0000-0000-0000BA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43" name="Text Box 200">
          <a:extLst>
            <a:ext uri="{FF2B5EF4-FFF2-40B4-BE49-F238E27FC236}">
              <a16:creationId xmlns:a16="http://schemas.microsoft.com/office/drawing/2014/main" id="{00000000-0008-0000-0000-0000BB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44" name="Text Box 183">
          <a:extLst>
            <a:ext uri="{FF2B5EF4-FFF2-40B4-BE49-F238E27FC236}">
              <a16:creationId xmlns:a16="http://schemas.microsoft.com/office/drawing/2014/main" id="{00000000-0008-0000-0000-0000BC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45" name="Text Box 183">
          <a:extLst>
            <a:ext uri="{FF2B5EF4-FFF2-40B4-BE49-F238E27FC236}">
              <a16:creationId xmlns:a16="http://schemas.microsoft.com/office/drawing/2014/main" id="{00000000-0008-0000-0000-0000BD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46" name="Text Box 205">
          <a:extLst>
            <a:ext uri="{FF2B5EF4-FFF2-40B4-BE49-F238E27FC236}">
              <a16:creationId xmlns:a16="http://schemas.microsoft.com/office/drawing/2014/main" id="{00000000-0008-0000-0000-0000BE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47" name="Text Box 205">
          <a:extLst>
            <a:ext uri="{FF2B5EF4-FFF2-40B4-BE49-F238E27FC236}">
              <a16:creationId xmlns:a16="http://schemas.microsoft.com/office/drawing/2014/main" id="{00000000-0008-0000-0000-0000BF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48" name="Text Box 176">
          <a:extLst>
            <a:ext uri="{FF2B5EF4-FFF2-40B4-BE49-F238E27FC236}">
              <a16:creationId xmlns:a16="http://schemas.microsoft.com/office/drawing/2014/main" id="{00000000-0008-0000-0000-0000C0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49" name="Text Box 177">
          <a:extLst>
            <a:ext uri="{FF2B5EF4-FFF2-40B4-BE49-F238E27FC236}">
              <a16:creationId xmlns:a16="http://schemas.microsoft.com/office/drawing/2014/main" id="{00000000-0008-0000-0000-0000C1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50" name="Text Box 178">
          <a:extLst>
            <a:ext uri="{FF2B5EF4-FFF2-40B4-BE49-F238E27FC236}">
              <a16:creationId xmlns:a16="http://schemas.microsoft.com/office/drawing/2014/main" id="{00000000-0008-0000-0000-0000C2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51" name="Text Box 181">
          <a:extLst>
            <a:ext uri="{FF2B5EF4-FFF2-40B4-BE49-F238E27FC236}">
              <a16:creationId xmlns:a16="http://schemas.microsoft.com/office/drawing/2014/main" id="{00000000-0008-0000-0000-0000C3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52" name="Text Box 176">
          <a:extLst>
            <a:ext uri="{FF2B5EF4-FFF2-40B4-BE49-F238E27FC236}">
              <a16:creationId xmlns:a16="http://schemas.microsoft.com/office/drawing/2014/main" id="{00000000-0008-0000-0000-0000C4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53" name="Text Box 177">
          <a:extLst>
            <a:ext uri="{FF2B5EF4-FFF2-40B4-BE49-F238E27FC236}">
              <a16:creationId xmlns:a16="http://schemas.microsoft.com/office/drawing/2014/main" id="{00000000-0008-0000-0000-0000C5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54" name="Text Box 178">
          <a:extLst>
            <a:ext uri="{FF2B5EF4-FFF2-40B4-BE49-F238E27FC236}">
              <a16:creationId xmlns:a16="http://schemas.microsoft.com/office/drawing/2014/main" id="{00000000-0008-0000-0000-0000C6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121937</xdr:rowOff>
    </xdr:to>
    <xdr:sp macro="" textlink="">
      <xdr:nvSpPr>
        <xdr:cNvPr id="455" name="Text Box 181">
          <a:extLst>
            <a:ext uri="{FF2B5EF4-FFF2-40B4-BE49-F238E27FC236}">
              <a16:creationId xmlns:a16="http://schemas.microsoft.com/office/drawing/2014/main" id="{00000000-0008-0000-0000-0000C7010000}"/>
            </a:ext>
          </a:extLst>
        </xdr:cNvPr>
        <xdr:cNvSpPr txBox="1">
          <a:spLocks noChangeArrowheads="1"/>
        </xdr:cNvSpPr>
      </xdr:nvSpPr>
      <xdr:spPr bwMode="auto">
        <a:xfrm>
          <a:off x="109442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56" name="Text Box 198">
          <a:extLst>
            <a:ext uri="{FF2B5EF4-FFF2-40B4-BE49-F238E27FC236}">
              <a16:creationId xmlns:a16="http://schemas.microsoft.com/office/drawing/2014/main" id="{00000000-0008-0000-0000-0000C8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57" name="Text Box 199">
          <a:extLst>
            <a:ext uri="{FF2B5EF4-FFF2-40B4-BE49-F238E27FC236}">
              <a16:creationId xmlns:a16="http://schemas.microsoft.com/office/drawing/2014/main" id="{00000000-0008-0000-0000-0000C9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58" name="Text Box 200">
          <a:extLst>
            <a:ext uri="{FF2B5EF4-FFF2-40B4-BE49-F238E27FC236}">
              <a16:creationId xmlns:a16="http://schemas.microsoft.com/office/drawing/2014/main" id="{00000000-0008-0000-0000-0000CA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59" name="Text Box 203">
          <a:extLst>
            <a:ext uri="{FF2B5EF4-FFF2-40B4-BE49-F238E27FC236}">
              <a16:creationId xmlns:a16="http://schemas.microsoft.com/office/drawing/2014/main" id="{00000000-0008-0000-0000-0000CB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60" name="Text Box 198">
          <a:extLst>
            <a:ext uri="{FF2B5EF4-FFF2-40B4-BE49-F238E27FC236}">
              <a16:creationId xmlns:a16="http://schemas.microsoft.com/office/drawing/2014/main" id="{00000000-0008-0000-0000-0000CC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61" name="Text Box 199">
          <a:extLst>
            <a:ext uri="{FF2B5EF4-FFF2-40B4-BE49-F238E27FC236}">
              <a16:creationId xmlns:a16="http://schemas.microsoft.com/office/drawing/2014/main" id="{00000000-0008-0000-0000-0000CD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62" name="Text Box 200">
          <a:extLst>
            <a:ext uri="{FF2B5EF4-FFF2-40B4-BE49-F238E27FC236}">
              <a16:creationId xmlns:a16="http://schemas.microsoft.com/office/drawing/2014/main" id="{00000000-0008-0000-0000-0000CE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243840</xdr:colOff>
      <xdr:row>3</xdr:row>
      <xdr:rowOff>121937</xdr:rowOff>
    </xdr:to>
    <xdr:sp macro="" textlink="">
      <xdr:nvSpPr>
        <xdr:cNvPr id="463" name="Text Box 198">
          <a:extLst>
            <a:ext uri="{FF2B5EF4-FFF2-40B4-BE49-F238E27FC236}">
              <a16:creationId xmlns:a16="http://schemas.microsoft.com/office/drawing/2014/main" id="{00000000-0008-0000-0000-0000CF010000}"/>
            </a:ext>
          </a:extLst>
        </xdr:cNvPr>
        <xdr:cNvSpPr txBox="1">
          <a:spLocks noChangeArrowheads="1"/>
        </xdr:cNvSpPr>
      </xdr:nvSpPr>
      <xdr:spPr bwMode="auto">
        <a:xfrm>
          <a:off x="109442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64" name="Text Box 178">
          <a:extLst>
            <a:ext uri="{FF2B5EF4-FFF2-40B4-BE49-F238E27FC236}">
              <a16:creationId xmlns:a16="http://schemas.microsoft.com/office/drawing/2014/main" id="{00000000-0008-0000-0000-0000D0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65" name="Text Box 181">
          <a:extLst>
            <a:ext uri="{FF2B5EF4-FFF2-40B4-BE49-F238E27FC236}">
              <a16:creationId xmlns:a16="http://schemas.microsoft.com/office/drawing/2014/main" id="{00000000-0008-0000-0000-0000D1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66" name="Text Box 176">
          <a:extLst>
            <a:ext uri="{FF2B5EF4-FFF2-40B4-BE49-F238E27FC236}">
              <a16:creationId xmlns:a16="http://schemas.microsoft.com/office/drawing/2014/main" id="{00000000-0008-0000-0000-0000D2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67" name="Text Box 177">
          <a:extLst>
            <a:ext uri="{FF2B5EF4-FFF2-40B4-BE49-F238E27FC236}">
              <a16:creationId xmlns:a16="http://schemas.microsoft.com/office/drawing/2014/main" id="{00000000-0008-0000-0000-0000D3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68" name="Text Box 178">
          <a:extLst>
            <a:ext uri="{FF2B5EF4-FFF2-40B4-BE49-F238E27FC236}">
              <a16:creationId xmlns:a16="http://schemas.microsoft.com/office/drawing/2014/main" id="{00000000-0008-0000-0000-0000D4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69" name="Text Box 181">
          <a:extLst>
            <a:ext uri="{FF2B5EF4-FFF2-40B4-BE49-F238E27FC236}">
              <a16:creationId xmlns:a16="http://schemas.microsoft.com/office/drawing/2014/main" id="{00000000-0008-0000-0000-0000D5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70" name="Text Box 176">
          <a:extLst>
            <a:ext uri="{FF2B5EF4-FFF2-40B4-BE49-F238E27FC236}">
              <a16:creationId xmlns:a16="http://schemas.microsoft.com/office/drawing/2014/main" id="{00000000-0008-0000-0000-0000D6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71" name="Text Box 177">
          <a:extLst>
            <a:ext uri="{FF2B5EF4-FFF2-40B4-BE49-F238E27FC236}">
              <a16:creationId xmlns:a16="http://schemas.microsoft.com/office/drawing/2014/main" id="{00000000-0008-0000-0000-0000D7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72" name="Text Box 178">
          <a:extLst>
            <a:ext uri="{FF2B5EF4-FFF2-40B4-BE49-F238E27FC236}">
              <a16:creationId xmlns:a16="http://schemas.microsoft.com/office/drawing/2014/main" id="{00000000-0008-0000-0000-0000D8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73" name="Text Box 181">
          <a:extLst>
            <a:ext uri="{FF2B5EF4-FFF2-40B4-BE49-F238E27FC236}">
              <a16:creationId xmlns:a16="http://schemas.microsoft.com/office/drawing/2014/main" id="{00000000-0008-0000-0000-0000D9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74" name="Text Box 176">
          <a:extLst>
            <a:ext uri="{FF2B5EF4-FFF2-40B4-BE49-F238E27FC236}">
              <a16:creationId xmlns:a16="http://schemas.microsoft.com/office/drawing/2014/main" id="{00000000-0008-0000-0000-0000DA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75" name="Text Box 177">
          <a:extLst>
            <a:ext uri="{FF2B5EF4-FFF2-40B4-BE49-F238E27FC236}">
              <a16:creationId xmlns:a16="http://schemas.microsoft.com/office/drawing/2014/main" id="{00000000-0008-0000-0000-0000DB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76" name="Text Box 178">
          <a:extLst>
            <a:ext uri="{FF2B5EF4-FFF2-40B4-BE49-F238E27FC236}">
              <a16:creationId xmlns:a16="http://schemas.microsoft.com/office/drawing/2014/main" id="{00000000-0008-0000-0000-0000DC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77" name="Text Box 181">
          <a:extLst>
            <a:ext uri="{FF2B5EF4-FFF2-40B4-BE49-F238E27FC236}">
              <a16:creationId xmlns:a16="http://schemas.microsoft.com/office/drawing/2014/main" id="{00000000-0008-0000-0000-0000DD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78" name="Text Box 200">
          <a:extLst>
            <a:ext uri="{FF2B5EF4-FFF2-40B4-BE49-F238E27FC236}">
              <a16:creationId xmlns:a16="http://schemas.microsoft.com/office/drawing/2014/main" id="{00000000-0008-0000-0000-0000DE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79" name="Text Box 203">
          <a:extLst>
            <a:ext uri="{FF2B5EF4-FFF2-40B4-BE49-F238E27FC236}">
              <a16:creationId xmlns:a16="http://schemas.microsoft.com/office/drawing/2014/main" id="{00000000-0008-0000-0000-0000DF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80" name="Text Box 198">
          <a:extLst>
            <a:ext uri="{FF2B5EF4-FFF2-40B4-BE49-F238E27FC236}">
              <a16:creationId xmlns:a16="http://schemas.microsoft.com/office/drawing/2014/main" id="{00000000-0008-0000-0000-0000E0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81" name="Text Box 199">
          <a:extLst>
            <a:ext uri="{FF2B5EF4-FFF2-40B4-BE49-F238E27FC236}">
              <a16:creationId xmlns:a16="http://schemas.microsoft.com/office/drawing/2014/main" id="{00000000-0008-0000-0000-0000E1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82" name="Text Box 200">
          <a:extLst>
            <a:ext uri="{FF2B5EF4-FFF2-40B4-BE49-F238E27FC236}">
              <a16:creationId xmlns:a16="http://schemas.microsoft.com/office/drawing/2014/main" id="{00000000-0008-0000-0000-0000E2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83" name="Text Box 198">
          <a:extLst>
            <a:ext uri="{FF2B5EF4-FFF2-40B4-BE49-F238E27FC236}">
              <a16:creationId xmlns:a16="http://schemas.microsoft.com/office/drawing/2014/main" id="{00000000-0008-0000-0000-0000E3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84" name="Text Box 199">
          <a:extLst>
            <a:ext uri="{FF2B5EF4-FFF2-40B4-BE49-F238E27FC236}">
              <a16:creationId xmlns:a16="http://schemas.microsoft.com/office/drawing/2014/main" id="{00000000-0008-0000-0000-0000E4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85" name="Text Box 200">
          <a:extLst>
            <a:ext uri="{FF2B5EF4-FFF2-40B4-BE49-F238E27FC236}">
              <a16:creationId xmlns:a16="http://schemas.microsoft.com/office/drawing/2014/main" id="{00000000-0008-0000-0000-0000E5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86" name="Text Box 183">
          <a:extLst>
            <a:ext uri="{FF2B5EF4-FFF2-40B4-BE49-F238E27FC236}">
              <a16:creationId xmlns:a16="http://schemas.microsoft.com/office/drawing/2014/main" id="{00000000-0008-0000-0000-0000E6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87" name="Text Box 183">
          <a:extLst>
            <a:ext uri="{FF2B5EF4-FFF2-40B4-BE49-F238E27FC236}">
              <a16:creationId xmlns:a16="http://schemas.microsoft.com/office/drawing/2014/main" id="{00000000-0008-0000-0000-0000E7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88" name="Text Box 205">
          <a:extLst>
            <a:ext uri="{FF2B5EF4-FFF2-40B4-BE49-F238E27FC236}">
              <a16:creationId xmlns:a16="http://schemas.microsoft.com/office/drawing/2014/main" id="{00000000-0008-0000-0000-0000E8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89" name="Text Box 205">
          <a:extLst>
            <a:ext uri="{FF2B5EF4-FFF2-40B4-BE49-F238E27FC236}">
              <a16:creationId xmlns:a16="http://schemas.microsoft.com/office/drawing/2014/main" id="{00000000-0008-0000-0000-0000E9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90" name="Text Box 176">
          <a:extLst>
            <a:ext uri="{FF2B5EF4-FFF2-40B4-BE49-F238E27FC236}">
              <a16:creationId xmlns:a16="http://schemas.microsoft.com/office/drawing/2014/main" id="{00000000-0008-0000-0000-0000EA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91" name="Text Box 177">
          <a:extLst>
            <a:ext uri="{FF2B5EF4-FFF2-40B4-BE49-F238E27FC236}">
              <a16:creationId xmlns:a16="http://schemas.microsoft.com/office/drawing/2014/main" id="{00000000-0008-0000-0000-0000EB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92" name="Text Box 178">
          <a:extLst>
            <a:ext uri="{FF2B5EF4-FFF2-40B4-BE49-F238E27FC236}">
              <a16:creationId xmlns:a16="http://schemas.microsoft.com/office/drawing/2014/main" id="{00000000-0008-0000-0000-0000EC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93" name="Text Box 181">
          <a:extLst>
            <a:ext uri="{FF2B5EF4-FFF2-40B4-BE49-F238E27FC236}">
              <a16:creationId xmlns:a16="http://schemas.microsoft.com/office/drawing/2014/main" id="{00000000-0008-0000-0000-0000ED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94" name="Text Box 176">
          <a:extLst>
            <a:ext uri="{FF2B5EF4-FFF2-40B4-BE49-F238E27FC236}">
              <a16:creationId xmlns:a16="http://schemas.microsoft.com/office/drawing/2014/main" id="{00000000-0008-0000-0000-0000EE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95" name="Text Box 177">
          <a:extLst>
            <a:ext uri="{FF2B5EF4-FFF2-40B4-BE49-F238E27FC236}">
              <a16:creationId xmlns:a16="http://schemas.microsoft.com/office/drawing/2014/main" id="{00000000-0008-0000-0000-0000EF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96" name="Text Box 178">
          <a:extLst>
            <a:ext uri="{FF2B5EF4-FFF2-40B4-BE49-F238E27FC236}">
              <a16:creationId xmlns:a16="http://schemas.microsoft.com/office/drawing/2014/main" id="{00000000-0008-0000-0000-0000F0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152400</xdr:colOff>
      <xdr:row>4</xdr:row>
      <xdr:rowOff>15908</xdr:rowOff>
    </xdr:to>
    <xdr:sp macro="" textlink="">
      <xdr:nvSpPr>
        <xdr:cNvPr id="497" name="Text Box 181">
          <a:extLst>
            <a:ext uri="{FF2B5EF4-FFF2-40B4-BE49-F238E27FC236}">
              <a16:creationId xmlns:a16="http://schemas.microsoft.com/office/drawing/2014/main" id="{00000000-0008-0000-0000-0000F1010000}"/>
            </a:ext>
          </a:extLst>
        </xdr:cNvPr>
        <xdr:cNvSpPr txBox="1">
          <a:spLocks noChangeArrowheads="1"/>
        </xdr:cNvSpPr>
      </xdr:nvSpPr>
      <xdr:spPr bwMode="auto">
        <a:xfrm>
          <a:off x="109442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98" name="Text Box 198">
          <a:extLst>
            <a:ext uri="{FF2B5EF4-FFF2-40B4-BE49-F238E27FC236}">
              <a16:creationId xmlns:a16="http://schemas.microsoft.com/office/drawing/2014/main" id="{00000000-0008-0000-0000-0000F2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499" name="Text Box 199">
          <a:extLst>
            <a:ext uri="{FF2B5EF4-FFF2-40B4-BE49-F238E27FC236}">
              <a16:creationId xmlns:a16="http://schemas.microsoft.com/office/drawing/2014/main" id="{00000000-0008-0000-0000-0000F3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500" name="Text Box 200">
          <a:extLst>
            <a:ext uri="{FF2B5EF4-FFF2-40B4-BE49-F238E27FC236}">
              <a16:creationId xmlns:a16="http://schemas.microsoft.com/office/drawing/2014/main" id="{00000000-0008-0000-0000-0000F4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501" name="Text Box 203">
          <a:extLst>
            <a:ext uri="{FF2B5EF4-FFF2-40B4-BE49-F238E27FC236}">
              <a16:creationId xmlns:a16="http://schemas.microsoft.com/office/drawing/2014/main" id="{00000000-0008-0000-0000-0000F5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502" name="Text Box 198">
          <a:extLst>
            <a:ext uri="{FF2B5EF4-FFF2-40B4-BE49-F238E27FC236}">
              <a16:creationId xmlns:a16="http://schemas.microsoft.com/office/drawing/2014/main" id="{00000000-0008-0000-0000-0000F6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503" name="Text Box 199">
          <a:extLst>
            <a:ext uri="{FF2B5EF4-FFF2-40B4-BE49-F238E27FC236}">
              <a16:creationId xmlns:a16="http://schemas.microsoft.com/office/drawing/2014/main" id="{00000000-0008-0000-0000-0000F7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243840</xdr:colOff>
      <xdr:row>4</xdr:row>
      <xdr:rowOff>15908</xdr:rowOff>
    </xdr:to>
    <xdr:sp macro="" textlink="">
      <xdr:nvSpPr>
        <xdr:cNvPr id="504" name="Text Box 200">
          <a:extLst>
            <a:ext uri="{FF2B5EF4-FFF2-40B4-BE49-F238E27FC236}">
              <a16:creationId xmlns:a16="http://schemas.microsoft.com/office/drawing/2014/main" id="{00000000-0008-0000-0000-0000F8010000}"/>
            </a:ext>
          </a:extLst>
        </xdr:cNvPr>
        <xdr:cNvSpPr txBox="1">
          <a:spLocks noChangeArrowheads="1"/>
        </xdr:cNvSpPr>
      </xdr:nvSpPr>
      <xdr:spPr bwMode="auto">
        <a:xfrm>
          <a:off x="109442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81187</xdr:rowOff>
    </xdr:to>
    <xdr:sp macro="" textlink="">
      <xdr:nvSpPr>
        <xdr:cNvPr id="505" name="Text Box 179">
          <a:extLst>
            <a:ext uri="{FF2B5EF4-FFF2-40B4-BE49-F238E27FC236}">
              <a16:creationId xmlns:a16="http://schemas.microsoft.com/office/drawing/2014/main" id="{00000000-0008-0000-0000-0000F9010000}"/>
            </a:ext>
          </a:extLst>
        </xdr:cNvPr>
        <xdr:cNvSpPr txBox="1">
          <a:spLocks noChangeArrowheads="1"/>
        </xdr:cNvSpPr>
      </xdr:nvSpPr>
      <xdr:spPr bwMode="auto">
        <a:xfrm>
          <a:off x="122396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06" name="Text Box 183">
          <a:extLst>
            <a:ext uri="{FF2B5EF4-FFF2-40B4-BE49-F238E27FC236}">
              <a16:creationId xmlns:a16="http://schemas.microsoft.com/office/drawing/2014/main" id="{00000000-0008-0000-0000-0000FA01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81187</xdr:rowOff>
    </xdr:to>
    <xdr:sp macro="" textlink="">
      <xdr:nvSpPr>
        <xdr:cNvPr id="507" name="Text Box 179">
          <a:extLst>
            <a:ext uri="{FF2B5EF4-FFF2-40B4-BE49-F238E27FC236}">
              <a16:creationId xmlns:a16="http://schemas.microsoft.com/office/drawing/2014/main" id="{00000000-0008-0000-0000-0000FB010000}"/>
            </a:ext>
          </a:extLst>
        </xdr:cNvPr>
        <xdr:cNvSpPr txBox="1">
          <a:spLocks noChangeArrowheads="1"/>
        </xdr:cNvSpPr>
      </xdr:nvSpPr>
      <xdr:spPr bwMode="auto">
        <a:xfrm>
          <a:off x="122396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08" name="Text Box 183">
          <a:extLst>
            <a:ext uri="{FF2B5EF4-FFF2-40B4-BE49-F238E27FC236}">
              <a16:creationId xmlns:a16="http://schemas.microsoft.com/office/drawing/2014/main" id="{00000000-0008-0000-0000-0000FC01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09" name="Text Box 200">
          <a:extLst>
            <a:ext uri="{FF2B5EF4-FFF2-40B4-BE49-F238E27FC236}">
              <a16:creationId xmlns:a16="http://schemas.microsoft.com/office/drawing/2014/main" id="{00000000-0008-0000-0000-0000FD01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10" name="Text Box 198">
          <a:extLst>
            <a:ext uri="{FF2B5EF4-FFF2-40B4-BE49-F238E27FC236}">
              <a16:creationId xmlns:a16="http://schemas.microsoft.com/office/drawing/2014/main" id="{00000000-0008-0000-0000-0000FE01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11" name="Text Box 199">
          <a:extLst>
            <a:ext uri="{FF2B5EF4-FFF2-40B4-BE49-F238E27FC236}">
              <a16:creationId xmlns:a16="http://schemas.microsoft.com/office/drawing/2014/main" id="{00000000-0008-0000-0000-0000FF01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12" name="Text Box 200">
          <a:extLst>
            <a:ext uri="{FF2B5EF4-FFF2-40B4-BE49-F238E27FC236}">
              <a16:creationId xmlns:a16="http://schemas.microsoft.com/office/drawing/2014/main" id="{00000000-0008-0000-0000-00000002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13" name="Text Box 176">
          <a:extLst>
            <a:ext uri="{FF2B5EF4-FFF2-40B4-BE49-F238E27FC236}">
              <a16:creationId xmlns:a16="http://schemas.microsoft.com/office/drawing/2014/main" id="{00000000-0008-0000-0000-000001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14" name="Text Box 177">
          <a:extLst>
            <a:ext uri="{FF2B5EF4-FFF2-40B4-BE49-F238E27FC236}">
              <a16:creationId xmlns:a16="http://schemas.microsoft.com/office/drawing/2014/main" id="{00000000-0008-0000-0000-000002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15" name="Text Box 178">
          <a:extLst>
            <a:ext uri="{FF2B5EF4-FFF2-40B4-BE49-F238E27FC236}">
              <a16:creationId xmlns:a16="http://schemas.microsoft.com/office/drawing/2014/main" id="{00000000-0008-0000-0000-000003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16" name="Text Box 181">
          <a:extLst>
            <a:ext uri="{FF2B5EF4-FFF2-40B4-BE49-F238E27FC236}">
              <a16:creationId xmlns:a16="http://schemas.microsoft.com/office/drawing/2014/main" id="{00000000-0008-0000-0000-000004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17" name="Text Box 176">
          <a:extLst>
            <a:ext uri="{FF2B5EF4-FFF2-40B4-BE49-F238E27FC236}">
              <a16:creationId xmlns:a16="http://schemas.microsoft.com/office/drawing/2014/main" id="{00000000-0008-0000-0000-000005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18" name="Text Box 177">
          <a:extLst>
            <a:ext uri="{FF2B5EF4-FFF2-40B4-BE49-F238E27FC236}">
              <a16:creationId xmlns:a16="http://schemas.microsoft.com/office/drawing/2014/main" id="{00000000-0008-0000-0000-000006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19" name="Text Box 178">
          <a:extLst>
            <a:ext uri="{FF2B5EF4-FFF2-40B4-BE49-F238E27FC236}">
              <a16:creationId xmlns:a16="http://schemas.microsoft.com/office/drawing/2014/main" id="{00000000-0008-0000-0000-000007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20" name="Text Box 181">
          <a:extLst>
            <a:ext uri="{FF2B5EF4-FFF2-40B4-BE49-F238E27FC236}">
              <a16:creationId xmlns:a16="http://schemas.microsoft.com/office/drawing/2014/main" id="{00000000-0008-0000-0000-000008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21" name="Text Box 205">
          <a:extLst>
            <a:ext uri="{FF2B5EF4-FFF2-40B4-BE49-F238E27FC236}">
              <a16:creationId xmlns:a16="http://schemas.microsoft.com/office/drawing/2014/main" id="{00000000-0008-0000-0000-00000902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22" name="Text Box 205">
          <a:extLst>
            <a:ext uri="{FF2B5EF4-FFF2-40B4-BE49-F238E27FC236}">
              <a16:creationId xmlns:a16="http://schemas.microsoft.com/office/drawing/2014/main" id="{00000000-0008-0000-0000-00000A02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23" name="Text Box 178">
          <a:extLst>
            <a:ext uri="{FF2B5EF4-FFF2-40B4-BE49-F238E27FC236}">
              <a16:creationId xmlns:a16="http://schemas.microsoft.com/office/drawing/2014/main" id="{00000000-0008-0000-0000-00000B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24" name="Text Box 198">
          <a:extLst>
            <a:ext uri="{FF2B5EF4-FFF2-40B4-BE49-F238E27FC236}">
              <a16:creationId xmlns:a16="http://schemas.microsoft.com/office/drawing/2014/main" id="{00000000-0008-0000-0000-00000C02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525" name="Text Box 199">
          <a:extLst>
            <a:ext uri="{FF2B5EF4-FFF2-40B4-BE49-F238E27FC236}">
              <a16:creationId xmlns:a16="http://schemas.microsoft.com/office/drawing/2014/main" id="{00000000-0008-0000-0000-00000D02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251118</xdr:colOff>
      <xdr:row>5</xdr:row>
      <xdr:rowOff>133241</xdr:rowOff>
    </xdr:to>
    <xdr:sp macro="" textlink="">
      <xdr:nvSpPr>
        <xdr:cNvPr id="526" name="Text Box 203">
          <a:extLst>
            <a:ext uri="{FF2B5EF4-FFF2-40B4-BE49-F238E27FC236}">
              <a16:creationId xmlns:a16="http://schemas.microsoft.com/office/drawing/2014/main" id="{00000000-0008-0000-0000-00000E020000}"/>
            </a:ext>
          </a:extLst>
        </xdr:cNvPr>
        <xdr:cNvSpPr txBox="1">
          <a:spLocks noChangeArrowheads="1"/>
        </xdr:cNvSpPr>
      </xdr:nvSpPr>
      <xdr:spPr bwMode="auto">
        <a:xfrm>
          <a:off x="12239625" y="2457450"/>
          <a:ext cx="262548"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27" name="Text Box 176">
          <a:extLst>
            <a:ext uri="{FF2B5EF4-FFF2-40B4-BE49-F238E27FC236}">
              <a16:creationId xmlns:a16="http://schemas.microsoft.com/office/drawing/2014/main" id="{00000000-0008-0000-0000-00000F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28" name="Text Box 177">
          <a:extLst>
            <a:ext uri="{FF2B5EF4-FFF2-40B4-BE49-F238E27FC236}">
              <a16:creationId xmlns:a16="http://schemas.microsoft.com/office/drawing/2014/main" id="{00000000-0008-0000-0000-000010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29" name="Text Box 178">
          <a:extLst>
            <a:ext uri="{FF2B5EF4-FFF2-40B4-BE49-F238E27FC236}">
              <a16:creationId xmlns:a16="http://schemas.microsoft.com/office/drawing/2014/main" id="{00000000-0008-0000-0000-000011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30" name="Text Box 181">
          <a:extLst>
            <a:ext uri="{FF2B5EF4-FFF2-40B4-BE49-F238E27FC236}">
              <a16:creationId xmlns:a16="http://schemas.microsoft.com/office/drawing/2014/main" id="{00000000-0008-0000-0000-000012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31" name="Text Box 176">
          <a:extLst>
            <a:ext uri="{FF2B5EF4-FFF2-40B4-BE49-F238E27FC236}">
              <a16:creationId xmlns:a16="http://schemas.microsoft.com/office/drawing/2014/main" id="{00000000-0008-0000-0000-000013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32" name="Text Box 177">
          <a:extLst>
            <a:ext uri="{FF2B5EF4-FFF2-40B4-BE49-F238E27FC236}">
              <a16:creationId xmlns:a16="http://schemas.microsoft.com/office/drawing/2014/main" id="{00000000-0008-0000-0000-000014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533" name="Text Box 178">
          <a:extLst>
            <a:ext uri="{FF2B5EF4-FFF2-40B4-BE49-F238E27FC236}">
              <a16:creationId xmlns:a16="http://schemas.microsoft.com/office/drawing/2014/main" id="{00000000-0008-0000-0000-00001502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81187</xdr:rowOff>
    </xdr:to>
    <xdr:sp macro="" textlink="">
      <xdr:nvSpPr>
        <xdr:cNvPr id="534" name="Text Box 179">
          <a:extLst>
            <a:ext uri="{FF2B5EF4-FFF2-40B4-BE49-F238E27FC236}">
              <a16:creationId xmlns:a16="http://schemas.microsoft.com/office/drawing/2014/main" id="{00000000-0008-0000-0000-000016020000}"/>
            </a:ext>
          </a:extLst>
        </xdr:cNvPr>
        <xdr:cNvSpPr txBox="1">
          <a:spLocks noChangeArrowheads="1"/>
        </xdr:cNvSpPr>
      </xdr:nvSpPr>
      <xdr:spPr bwMode="auto">
        <a:xfrm>
          <a:off x="122396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35" name="Text Box 181">
          <a:extLst>
            <a:ext uri="{FF2B5EF4-FFF2-40B4-BE49-F238E27FC236}">
              <a16:creationId xmlns:a16="http://schemas.microsoft.com/office/drawing/2014/main" id="{00000000-0008-0000-0000-000017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36" name="Text Box 176">
          <a:extLst>
            <a:ext uri="{FF2B5EF4-FFF2-40B4-BE49-F238E27FC236}">
              <a16:creationId xmlns:a16="http://schemas.microsoft.com/office/drawing/2014/main" id="{00000000-0008-0000-0000-000018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37" name="Text Box 177">
          <a:extLst>
            <a:ext uri="{FF2B5EF4-FFF2-40B4-BE49-F238E27FC236}">
              <a16:creationId xmlns:a16="http://schemas.microsoft.com/office/drawing/2014/main" id="{00000000-0008-0000-0000-000019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81187</xdr:rowOff>
    </xdr:to>
    <xdr:sp macro="" textlink="">
      <xdr:nvSpPr>
        <xdr:cNvPr id="538" name="Text Box 179">
          <a:extLst>
            <a:ext uri="{FF2B5EF4-FFF2-40B4-BE49-F238E27FC236}">
              <a16:creationId xmlns:a16="http://schemas.microsoft.com/office/drawing/2014/main" id="{00000000-0008-0000-0000-00001A020000}"/>
            </a:ext>
          </a:extLst>
        </xdr:cNvPr>
        <xdr:cNvSpPr txBox="1">
          <a:spLocks noChangeArrowheads="1"/>
        </xdr:cNvSpPr>
      </xdr:nvSpPr>
      <xdr:spPr bwMode="auto">
        <a:xfrm>
          <a:off x="122396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39" name="Text Box 178">
          <a:extLst>
            <a:ext uri="{FF2B5EF4-FFF2-40B4-BE49-F238E27FC236}">
              <a16:creationId xmlns:a16="http://schemas.microsoft.com/office/drawing/2014/main" id="{00000000-0008-0000-0000-00001B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0" name="Text Box 181">
          <a:extLst>
            <a:ext uri="{FF2B5EF4-FFF2-40B4-BE49-F238E27FC236}">
              <a16:creationId xmlns:a16="http://schemas.microsoft.com/office/drawing/2014/main" id="{00000000-0008-0000-0000-00001C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1" name="Text Box 176">
          <a:extLst>
            <a:ext uri="{FF2B5EF4-FFF2-40B4-BE49-F238E27FC236}">
              <a16:creationId xmlns:a16="http://schemas.microsoft.com/office/drawing/2014/main" id="{00000000-0008-0000-0000-00001D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2" name="Text Box 177">
          <a:extLst>
            <a:ext uri="{FF2B5EF4-FFF2-40B4-BE49-F238E27FC236}">
              <a16:creationId xmlns:a16="http://schemas.microsoft.com/office/drawing/2014/main" id="{00000000-0008-0000-0000-00001E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3" name="Text Box 178">
          <a:extLst>
            <a:ext uri="{FF2B5EF4-FFF2-40B4-BE49-F238E27FC236}">
              <a16:creationId xmlns:a16="http://schemas.microsoft.com/office/drawing/2014/main" id="{00000000-0008-0000-0000-00001F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4" name="Text Box 181">
          <a:extLst>
            <a:ext uri="{FF2B5EF4-FFF2-40B4-BE49-F238E27FC236}">
              <a16:creationId xmlns:a16="http://schemas.microsoft.com/office/drawing/2014/main" id="{00000000-0008-0000-0000-000020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5" name="Text Box 176">
          <a:extLst>
            <a:ext uri="{FF2B5EF4-FFF2-40B4-BE49-F238E27FC236}">
              <a16:creationId xmlns:a16="http://schemas.microsoft.com/office/drawing/2014/main" id="{00000000-0008-0000-0000-000021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6" name="Text Box 177">
          <a:extLst>
            <a:ext uri="{FF2B5EF4-FFF2-40B4-BE49-F238E27FC236}">
              <a16:creationId xmlns:a16="http://schemas.microsoft.com/office/drawing/2014/main" id="{00000000-0008-0000-0000-000022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7" name="Text Box 178">
          <a:extLst>
            <a:ext uri="{FF2B5EF4-FFF2-40B4-BE49-F238E27FC236}">
              <a16:creationId xmlns:a16="http://schemas.microsoft.com/office/drawing/2014/main" id="{00000000-0008-0000-0000-000023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8" name="Text Box 181">
          <a:extLst>
            <a:ext uri="{FF2B5EF4-FFF2-40B4-BE49-F238E27FC236}">
              <a16:creationId xmlns:a16="http://schemas.microsoft.com/office/drawing/2014/main" id="{00000000-0008-0000-0000-000024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49" name="Text Box 176">
          <a:extLst>
            <a:ext uri="{FF2B5EF4-FFF2-40B4-BE49-F238E27FC236}">
              <a16:creationId xmlns:a16="http://schemas.microsoft.com/office/drawing/2014/main" id="{00000000-0008-0000-0000-000025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50" name="Text Box 177">
          <a:extLst>
            <a:ext uri="{FF2B5EF4-FFF2-40B4-BE49-F238E27FC236}">
              <a16:creationId xmlns:a16="http://schemas.microsoft.com/office/drawing/2014/main" id="{00000000-0008-0000-0000-000026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51" name="Text Box 178">
          <a:extLst>
            <a:ext uri="{FF2B5EF4-FFF2-40B4-BE49-F238E27FC236}">
              <a16:creationId xmlns:a16="http://schemas.microsoft.com/office/drawing/2014/main" id="{00000000-0008-0000-0000-000027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52" name="Text Box 181">
          <a:extLst>
            <a:ext uri="{FF2B5EF4-FFF2-40B4-BE49-F238E27FC236}">
              <a16:creationId xmlns:a16="http://schemas.microsoft.com/office/drawing/2014/main" id="{00000000-0008-0000-0000-000028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53" name="Text Box 203">
          <a:extLst>
            <a:ext uri="{FF2B5EF4-FFF2-40B4-BE49-F238E27FC236}">
              <a16:creationId xmlns:a16="http://schemas.microsoft.com/office/drawing/2014/main" id="{00000000-0008-0000-0000-000029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54" name="Text Box 198">
          <a:extLst>
            <a:ext uri="{FF2B5EF4-FFF2-40B4-BE49-F238E27FC236}">
              <a16:creationId xmlns:a16="http://schemas.microsoft.com/office/drawing/2014/main" id="{00000000-0008-0000-0000-00002A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55" name="Text Box 199">
          <a:extLst>
            <a:ext uri="{FF2B5EF4-FFF2-40B4-BE49-F238E27FC236}">
              <a16:creationId xmlns:a16="http://schemas.microsoft.com/office/drawing/2014/main" id="{00000000-0008-0000-0000-00002B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56" name="Text Box 200">
          <a:extLst>
            <a:ext uri="{FF2B5EF4-FFF2-40B4-BE49-F238E27FC236}">
              <a16:creationId xmlns:a16="http://schemas.microsoft.com/office/drawing/2014/main" id="{00000000-0008-0000-0000-00002C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57" name="Text Box 198">
          <a:extLst>
            <a:ext uri="{FF2B5EF4-FFF2-40B4-BE49-F238E27FC236}">
              <a16:creationId xmlns:a16="http://schemas.microsoft.com/office/drawing/2014/main" id="{00000000-0008-0000-0000-00002D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58" name="Text Box 199">
          <a:extLst>
            <a:ext uri="{FF2B5EF4-FFF2-40B4-BE49-F238E27FC236}">
              <a16:creationId xmlns:a16="http://schemas.microsoft.com/office/drawing/2014/main" id="{00000000-0008-0000-0000-00002E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59" name="Text Box 200">
          <a:extLst>
            <a:ext uri="{FF2B5EF4-FFF2-40B4-BE49-F238E27FC236}">
              <a16:creationId xmlns:a16="http://schemas.microsoft.com/office/drawing/2014/main" id="{00000000-0008-0000-0000-00002F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60" name="Text Box 183">
          <a:extLst>
            <a:ext uri="{FF2B5EF4-FFF2-40B4-BE49-F238E27FC236}">
              <a16:creationId xmlns:a16="http://schemas.microsoft.com/office/drawing/2014/main" id="{00000000-0008-0000-0000-000030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61" name="Text Box 183">
          <a:extLst>
            <a:ext uri="{FF2B5EF4-FFF2-40B4-BE49-F238E27FC236}">
              <a16:creationId xmlns:a16="http://schemas.microsoft.com/office/drawing/2014/main" id="{00000000-0008-0000-0000-000031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62" name="Text Box 205">
          <a:extLst>
            <a:ext uri="{FF2B5EF4-FFF2-40B4-BE49-F238E27FC236}">
              <a16:creationId xmlns:a16="http://schemas.microsoft.com/office/drawing/2014/main" id="{00000000-0008-0000-0000-000032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63" name="Text Box 205">
          <a:extLst>
            <a:ext uri="{FF2B5EF4-FFF2-40B4-BE49-F238E27FC236}">
              <a16:creationId xmlns:a16="http://schemas.microsoft.com/office/drawing/2014/main" id="{00000000-0008-0000-0000-000033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64" name="Text Box 176">
          <a:extLst>
            <a:ext uri="{FF2B5EF4-FFF2-40B4-BE49-F238E27FC236}">
              <a16:creationId xmlns:a16="http://schemas.microsoft.com/office/drawing/2014/main" id="{00000000-0008-0000-0000-000034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65" name="Text Box 177">
          <a:extLst>
            <a:ext uri="{FF2B5EF4-FFF2-40B4-BE49-F238E27FC236}">
              <a16:creationId xmlns:a16="http://schemas.microsoft.com/office/drawing/2014/main" id="{00000000-0008-0000-0000-000035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66" name="Text Box 178">
          <a:extLst>
            <a:ext uri="{FF2B5EF4-FFF2-40B4-BE49-F238E27FC236}">
              <a16:creationId xmlns:a16="http://schemas.microsoft.com/office/drawing/2014/main" id="{00000000-0008-0000-0000-000036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67" name="Text Box 181">
          <a:extLst>
            <a:ext uri="{FF2B5EF4-FFF2-40B4-BE49-F238E27FC236}">
              <a16:creationId xmlns:a16="http://schemas.microsoft.com/office/drawing/2014/main" id="{00000000-0008-0000-0000-000037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68" name="Text Box 176">
          <a:extLst>
            <a:ext uri="{FF2B5EF4-FFF2-40B4-BE49-F238E27FC236}">
              <a16:creationId xmlns:a16="http://schemas.microsoft.com/office/drawing/2014/main" id="{00000000-0008-0000-0000-000038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69" name="Text Box 177">
          <a:extLst>
            <a:ext uri="{FF2B5EF4-FFF2-40B4-BE49-F238E27FC236}">
              <a16:creationId xmlns:a16="http://schemas.microsoft.com/office/drawing/2014/main" id="{00000000-0008-0000-0000-000039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70" name="Text Box 178">
          <a:extLst>
            <a:ext uri="{FF2B5EF4-FFF2-40B4-BE49-F238E27FC236}">
              <a16:creationId xmlns:a16="http://schemas.microsoft.com/office/drawing/2014/main" id="{00000000-0008-0000-0000-00003A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81857</xdr:rowOff>
    </xdr:to>
    <xdr:sp macro="" textlink="">
      <xdr:nvSpPr>
        <xdr:cNvPr id="571" name="Text Box 181">
          <a:extLst>
            <a:ext uri="{FF2B5EF4-FFF2-40B4-BE49-F238E27FC236}">
              <a16:creationId xmlns:a16="http://schemas.microsoft.com/office/drawing/2014/main" id="{00000000-0008-0000-0000-00003B020000}"/>
            </a:ext>
          </a:extLst>
        </xdr:cNvPr>
        <xdr:cNvSpPr txBox="1">
          <a:spLocks noChangeArrowheads="1"/>
        </xdr:cNvSpPr>
      </xdr:nvSpPr>
      <xdr:spPr bwMode="auto">
        <a:xfrm>
          <a:off x="12239625" y="2314575"/>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72" name="Text Box 198">
          <a:extLst>
            <a:ext uri="{FF2B5EF4-FFF2-40B4-BE49-F238E27FC236}">
              <a16:creationId xmlns:a16="http://schemas.microsoft.com/office/drawing/2014/main" id="{00000000-0008-0000-0000-00003C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73" name="Text Box 199">
          <a:extLst>
            <a:ext uri="{FF2B5EF4-FFF2-40B4-BE49-F238E27FC236}">
              <a16:creationId xmlns:a16="http://schemas.microsoft.com/office/drawing/2014/main" id="{00000000-0008-0000-0000-00003D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74" name="Text Box 200">
          <a:extLst>
            <a:ext uri="{FF2B5EF4-FFF2-40B4-BE49-F238E27FC236}">
              <a16:creationId xmlns:a16="http://schemas.microsoft.com/office/drawing/2014/main" id="{00000000-0008-0000-0000-00003E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75" name="Text Box 203">
          <a:extLst>
            <a:ext uri="{FF2B5EF4-FFF2-40B4-BE49-F238E27FC236}">
              <a16:creationId xmlns:a16="http://schemas.microsoft.com/office/drawing/2014/main" id="{00000000-0008-0000-0000-00003F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76" name="Text Box 198">
          <a:extLst>
            <a:ext uri="{FF2B5EF4-FFF2-40B4-BE49-F238E27FC236}">
              <a16:creationId xmlns:a16="http://schemas.microsoft.com/office/drawing/2014/main" id="{00000000-0008-0000-0000-000040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77" name="Text Box 199">
          <a:extLst>
            <a:ext uri="{FF2B5EF4-FFF2-40B4-BE49-F238E27FC236}">
              <a16:creationId xmlns:a16="http://schemas.microsoft.com/office/drawing/2014/main" id="{00000000-0008-0000-0000-000041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78" name="Text Box 200">
          <a:extLst>
            <a:ext uri="{FF2B5EF4-FFF2-40B4-BE49-F238E27FC236}">
              <a16:creationId xmlns:a16="http://schemas.microsoft.com/office/drawing/2014/main" id="{00000000-0008-0000-0000-000042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81857</xdr:rowOff>
    </xdr:to>
    <xdr:sp macro="" textlink="">
      <xdr:nvSpPr>
        <xdr:cNvPr id="579" name="Text Box 198">
          <a:extLst>
            <a:ext uri="{FF2B5EF4-FFF2-40B4-BE49-F238E27FC236}">
              <a16:creationId xmlns:a16="http://schemas.microsoft.com/office/drawing/2014/main" id="{00000000-0008-0000-0000-000043020000}"/>
            </a:ext>
          </a:extLst>
        </xdr:cNvPr>
        <xdr:cNvSpPr txBox="1">
          <a:spLocks noChangeArrowheads="1"/>
        </xdr:cNvSpPr>
      </xdr:nvSpPr>
      <xdr:spPr bwMode="auto">
        <a:xfrm>
          <a:off x="12239625" y="2314575"/>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0" name="Text Box 177">
          <a:extLst>
            <a:ext uri="{FF2B5EF4-FFF2-40B4-BE49-F238E27FC236}">
              <a16:creationId xmlns:a16="http://schemas.microsoft.com/office/drawing/2014/main" id="{00000000-0008-0000-0000-000044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1" name="Text Box 178">
          <a:extLst>
            <a:ext uri="{FF2B5EF4-FFF2-40B4-BE49-F238E27FC236}">
              <a16:creationId xmlns:a16="http://schemas.microsoft.com/office/drawing/2014/main" id="{00000000-0008-0000-0000-000045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2" name="Text Box 181">
          <a:extLst>
            <a:ext uri="{FF2B5EF4-FFF2-40B4-BE49-F238E27FC236}">
              <a16:creationId xmlns:a16="http://schemas.microsoft.com/office/drawing/2014/main" id="{00000000-0008-0000-0000-000046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3" name="Text Box 176">
          <a:extLst>
            <a:ext uri="{FF2B5EF4-FFF2-40B4-BE49-F238E27FC236}">
              <a16:creationId xmlns:a16="http://schemas.microsoft.com/office/drawing/2014/main" id="{00000000-0008-0000-0000-000047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4" name="Text Box 177">
          <a:extLst>
            <a:ext uri="{FF2B5EF4-FFF2-40B4-BE49-F238E27FC236}">
              <a16:creationId xmlns:a16="http://schemas.microsoft.com/office/drawing/2014/main" id="{00000000-0008-0000-0000-000048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5" name="Text Box 178">
          <a:extLst>
            <a:ext uri="{FF2B5EF4-FFF2-40B4-BE49-F238E27FC236}">
              <a16:creationId xmlns:a16="http://schemas.microsoft.com/office/drawing/2014/main" id="{00000000-0008-0000-0000-000049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6" name="Text Box 176">
          <a:extLst>
            <a:ext uri="{FF2B5EF4-FFF2-40B4-BE49-F238E27FC236}">
              <a16:creationId xmlns:a16="http://schemas.microsoft.com/office/drawing/2014/main" id="{00000000-0008-0000-0000-00004A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7" name="Text Box 177">
          <a:extLst>
            <a:ext uri="{FF2B5EF4-FFF2-40B4-BE49-F238E27FC236}">
              <a16:creationId xmlns:a16="http://schemas.microsoft.com/office/drawing/2014/main" id="{00000000-0008-0000-0000-00004B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8" name="Text Box 178">
          <a:extLst>
            <a:ext uri="{FF2B5EF4-FFF2-40B4-BE49-F238E27FC236}">
              <a16:creationId xmlns:a16="http://schemas.microsoft.com/office/drawing/2014/main" id="{00000000-0008-0000-0000-00004C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89" name="Text Box 181">
          <a:extLst>
            <a:ext uri="{FF2B5EF4-FFF2-40B4-BE49-F238E27FC236}">
              <a16:creationId xmlns:a16="http://schemas.microsoft.com/office/drawing/2014/main" id="{00000000-0008-0000-0000-00004D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90" name="Text Box 176">
          <a:extLst>
            <a:ext uri="{FF2B5EF4-FFF2-40B4-BE49-F238E27FC236}">
              <a16:creationId xmlns:a16="http://schemas.microsoft.com/office/drawing/2014/main" id="{00000000-0008-0000-0000-00004E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591" name="Text Box 177">
          <a:extLst>
            <a:ext uri="{FF2B5EF4-FFF2-40B4-BE49-F238E27FC236}">
              <a16:creationId xmlns:a16="http://schemas.microsoft.com/office/drawing/2014/main" id="{00000000-0008-0000-0000-00004F02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1460500</xdr:colOff>
      <xdr:row>2</xdr:row>
      <xdr:rowOff>0</xdr:rowOff>
    </xdr:from>
    <xdr:to>
      <xdr:col>6</xdr:col>
      <xdr:colOff>1600166</xdr:colOff>
      <xdr:row>3</xdr:row>
      <xdr:rowOff>85646</xdr:rowOff>
    </xdr:to>
    <xdr:sp macro="" textlink="">
      <xdr:nvSpPr>
        <xdr:cNvPr id="592" name="Text Box 178">
          <a:extLst>
            <a:ext uri="{FF2B5EF4-FFF2-40B4-BE49-F238E27FC236}">
              <a16:creationId xmlns:a16="http://schemas.microsoft.com/office/drawing/2014/main" id="{00000000-0008-0000-0000-000050020000}"/>
            </a:ext>
          </a:extLst>
        </xdr:cNvPr>
        <xdr:cNvSpPr txBox="1">
          <a:spLocks noChangeArrowheads="1"/>
        </xdr:cNvSpPr>
      </xdr:nvSpPr>
      <xdr:spPr bwMode="auto">
        <a:xfrm>
          <a:off x="12242800" y="47625"/>
          <a:ext cx="142387"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593" name="Text Box 178">
          <a:extLst>
            <a:ext uri="{FF2B5EF4-FFF2-40B4-BE49-F238E27FC236}">
              <a16:creationId xmlns:a16="http://schemas.microsoft.com/office/drawing/2014/main" id="{00000000-0008-0000-0000-000051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594" name="Text Box 181">
          <a:extLst>
            <a:ext uri="{FF2B5EF4-FFF2-40B4-BE49-F238E27FC236}">
              <a16:creationId xmlns:a16="http://schemas.microsoft.com/office/drawing/2014/main" id="{00000000-0008-0000-0000-000052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595" name="Text Box 176">
          <a:extLst>
            <a:ext uri="{FF2B5EF4-FFF2-40B4-BE49-F238E27FC236}">
              <a16:creationId xmlns:a16="http://schemas.microsoft.com/office/drawing/2014/main" id="{00000000-0008-0000-0000-000053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596" name="Text Box 177">
          <a:extLst>
            <a:ext uri="{FF2B5EF4-FFF2-40B4-BE49-F238E27FC236}">
              <a16:creationId xmlns:a16="http://schemas.microsoft.com/office/drawing/2014/main" id="{00000000-0008-0000-0000-000054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597" name="Text Box 178">
          <a:extLst>
            <a:ext uri="{FF2B5EF4-FFF2-40B4-BE49-F238E27FC236}">
              <a16:creationId xmlns:a16="http://schemas.microsoft.com/office/drawing/2014/main" id="{00000000-0008-0000-0000-000055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598" name="Text Box 181">
          <a:extLst>
            <a:ext uri="{FF2B5EF4-FFF2-40B4-BE49-F238E27FC236}">
              <a16:creationId xmlns:a16="http://schemas.microsoft.com/office/drawing/2014/main" id="{00000000-0008-0000-0000-000056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599" name="Text Box 198">
          <a:extLst>
            <a:ext uri="{FF2B5EF4-FFF2-40B4-BE49-F238E27FC236}">
              <a16:creationId xmlns:a16="http://schemas.microsoft.com/office/drawing/2014/main" id="{00000000-0008-0000-0000-000057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00" name="Text Box 199">
          <a:extLst>
            <a:ext uri="{FF2B5EF4-FFF2-40B4-BE49-F238E27FC236}">
              <a16:creationId xmlns:a16="http://schemas.microsoft.com/office/drawing/2014/main" id="{00000000-0008-0000-0000-000058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01" name="Text Box 200">
          <a:extLst>
            <a:ext uri="{FF2B5EF4-FFF2-40B4-BE49-F238E27FC236}">
              <a16:creationId xmlns:a16="http://schemas.microsoft.com/office/drawing/2014/main" id="{00000000-0008-0000-0000-000059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02" name="Text Box 198">
          <a:extLst>
            <a:ext uri="{FF2B5EF4-FFF2-40B4-BE49-F238E27FC236}">
              <a16:creationId xmlns:a16="http://schemas.microsoft.com/office/drawing/2014/main" id="{00000000-0008-0000-0000-00005A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03" name="Text Box 199">
          <a:extLst>
            <a:ext uri="{FF2B5EF4-FFF2-40B4-BE49-F238E27FC236}">
              <a16:creationId xmlns:a16="http://schemas.microsoft.com/office/drawing/2014/main" id="{00000000-0008-0000-0000-00005B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04" name="Text Box 200">
          <a:extLst>
            <a:ext uri="{FF2B5EF4-FFF2-40B4-BE49-F238E27FC236}">
              <a16:creationId xmlns:a16="http://schemas.microsoft.com/office/drawing/2014/main" id="{00000000-0008-0000-0000-00005C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05" name="Text Box 203">
          <a:extLst>
            <a:ext uri="{FF2B5EF4-FFF2-40B4-BE49-F238E27FC236}">
              <a16:creationId xmlns:a16="http://schemas.microsoft.com/office/drawing/2014/main" id="{00000000-0008-0000-0000-00005D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06" name="Text Box 176">
          <a:extLst>
            <a:ext uri="{FF2B5EF4-FFF2-40B4-BE49-F238E27FC236}">
              <a16:creationId xmlns:a16="http://schemas.microsoft.com/office/drawing/2014/main" id="{00000000-0008-0000-0000-00005E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07" name="Text Box 177">
          <a:extLst>
            <a:ext uri="{FF2B5EF4-FFF2-40B4-BE49-F238E27FC236}">
              <a16:creationId xmlns:a16="http://schemas.microsoft.com/office/drawing/2014/main" id="{00000000-0008-0000-0000-00005F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08" name="Text Box 178">
          <a:extLst>
            <a:ext uri="{FF2B5EF4-FFF2-40B4-BE49-F238E27FC236}">
              <a16:creationId xmlns:a16="http://schemas.microsoft.com/office/drawing/2014/main" id="{00000000-0008-0000-0000-000060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09" name="Text Box 181">
          <a:extLst>
            <a:ext uri="{FF2B5EF4-FFF2-40B4-BE49-F238E27FC236}">
              <a16:creationId xmlns:a16="http://schemas.microsoft.com/office/drawing/2014/main" id="{00000000-0008-0000-0000-000061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10" name="Text Box 176">
          <a:extLst>
            <a:ext uri="{FF2B5EF4-FFF2-40B4-BE49-F238E27FC236}">
              <a16:creationId xmlns:a16="http://schemas.microsoft.com/office/drawing/2014/main" id="{00000000-0008-0000-0000-000062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11" name="Text Box 177">
          <a:extLst>
            <a:ext uri="{FF2B5EF4-FFF2-40B4-BE49-F238E27FC236}">
              <a16:creationId xmlns:a16="http://schemas.microsoft.com/office/drawing/2014/main" id="{00000000-0008-0000-0000-000063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12" name="Text Box 178">
          <a:extLst>
            <a:ext uri="{FF2B5EF4-FFF2-40B4-BE49-F238E27FC236}">
              <a16:creationId xmlns:a16="http://schemas.microsoft.com/office/drawing/2014/main" id="{00000000-0008-0000-0000-000064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13" name="Text Box 181">
          <a:extLst>
            <a:ext uri="{FF2B5EF4-FFF2-40B4-BE49-F238E27FC236}">
              <a16:creationId xmlns:a16="http://schemas.microsoft.com/office/drawing/2014/main" id="{00000000-0008-0000-0000-000065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14" name="Text Box 198">
          <a:extLst>
            <a:ext uri="{FF2B5EF4-FFF2-40B4-BE49-F238E27FC236}">
              <a16:creationId xmlns:a16="http://schemas.microsoft.com/office/drawing/2014/main" id="{00000000-0008-0000-0000-000066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15" name="Text Box 199">
          <a:extLst>
            <a:ext uri="{FF2B5EF4-FFF2-40B4-BE49-F238E27FC236}">
              <a16:creationId xmlns:a16="http://schemas.microsoft.com/office/drawing/2014/main" id="{00000000-0008-0000-0000-000067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16" name="Text Box 200">
          <a:extLst>
            <a:ext uri="{FF2B5EF4-FFF2-40B4-BE49-F238E27FC236}">
              <a16:creationId xmlns:a16="http://schemas.microsoft.com/office/drawing/2014/main" id="{00000000-0008-0000-0000-000068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17" name="Text Box 203">
          <a:extLst>
            <a:ext uri="{FF2B5EF4-FFF2-40B4-BE49-F238E27FC236}">
              <a16:creationId xmlns:a16="http://schemas.microsoft.com/office/drawing/2014/main" id="{00000000-0008-0000-0000-000069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18" name="Text Box 198">
          <a:extLst>
            <a:ext uri="{FF2B5EF4-FFF2-40B4-BE49-F238E27FC236}">
              <a16:creationId xmlns:a16="http://schemas.microsoft.com/office/drawing/2014/main" id="{00000000-0008-0000-0000-00006A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19" name="Text Box 199">
          <a:extLst>
            <a:ext uri="{FF2B5EF4-FFF2-40B4-BE49-F238E27FC236}">
              <a16:creationId xmlns:a16="http://schemas.microsoft.com/office/drawing/2014/main" id="{00000000-0008-0000-0000-00006B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20" name="Text Box 200">
          <a:extLst>
            <a:ext uri="{FF2B5EF4-FFF2-40B4-BE49-F238E27FC236}">
              <a16:creationId xmlns:a16="http://schemas.microsoft.com/office/drawing/2014/main" id="{00000000-0008-0000-0000-00006C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21" name="Text Box 198">
          <a:extLst>
            <a:ext uri="{FF2B5EF4-FFF2-40B4-BE49-F238E27FC236}">
              <a16:creationId xmlns:a16="http://schemas.microsoft.com/office/drawing/2014/main" id="{00000000-0008-0000-0000-00006D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22" name="Text Box 199">
          <a:extLst>
            <a:ext uri="{FF2B5EF4-FFF2-40B4-BE49-F238E27FC236}">
              <a16:creationId xmlns:a16="http://schemas.microsoft.com/office/drawing/2014/main" id="{00000000-0008-0000-0000-00006E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23" name="Text Box 200">
          <a:extLst>
            <a:ext uri="{FF2B5EF4-FFF2-40B4-BE49-F238E27FC236}">
              <a16:creationId xmlns:a16="http://schemas.microsoft.com/office/drawing/2014/main" id="{00000000-0008-0000-0000-00006F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24" name="Text Box 183">
          <a:extLst>
            <a:ext uri="{FF2B5EF4-FFF2-40B4-BE49-F238E27FC236}">
              <a16:creationId xmlns:a16="http://schemas.microsoft.com/office/drawing/2014/main" id="{00000000-0008-0000-0000-000070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25" name="Text Box 183">
          <a:extLst>
            <a:ext uri="{FF2B5EF4-FFF2-40B4-BE49-F238E27FC236}">
              <a16:creationId xmlns:a16="http://schemas.microsoft.com/office/drawing/2014/main" id="{00000000-0008-0000-0000-000071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26" name="Text Box 205">
          <a:extLst>
            <a:ext uri="{FF2B5EF4-FFF2-40B4-BE49-F238E27FC236}">
              <a16:creationId xmlns:a16="http://schemas.microsoft.com/office/drawing/2014/main" id="{00000000-0008-0000-0000-000072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27" name="Text Box 205">
          <a:extLst>
            <a:ext uri="{FF2B5EF4-FFF2-40B4-BE49-F238E27FC236}">
              <a16:creationId xmlns:a16="http://schemas.microsoft.com/office/drawing/2014/main" id="{00000000-0008-0000-0000-000073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28" name="Text Box 176">
          <a:extLst>
            <a:ext uri="{FF2B5EF4-FFF2-40B4-BE49-F238E27FC236}">
              <a16:creationId xmlns:a16="http://schemas.microsoft.com/office/drawing/2014/main" id="{00000000-0008-0000-0000-000074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29" name="Text Box 177">
          <a:extLst>
            <a:ext uri="{FF2B5EF4-FFF2-40B4-BE49-F238E27FC236}">
              <a16:creationId xmlns:a16="http://schemas.microsoft.com/office/drawing/2014/main" id="{00000000-0008-0000-0000-000075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30" name="Text Box 178">
          <a:extLst>
            <a:ext uri="{FF2B5EF4-FFF2-40B4-BE49-F238E27FC236}">
              <a16:creationId xmlns:a16="http://schemas.microsoft.com/office/drawing/2014/main" id="{00000000-0008-0000-0000-000076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31" name="Text Box 181">
          <a:extLst>
            <a:ext uri="{FF2B5EF4-FFF2-40B4-BE49-F238E27FC236}">
              <a16:creationId xmlns:a16="http://schemas.microsoft.com/office/drawing/2014/main" id="{00000000-0008-0000-0000-000077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32" name="Text Box 176">
          <a:extLst>
            <a:ext uri="{FF2B5EF4-FFF2-40B4-BE49-F238E27FC236}">
              <a16:creationId xmlns:a16="http://schemas.microsoft.com/office/drawing/2014/main" id="{00000000-0008-0000-0000-000078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33" name="Text Box 177">
          <a:extLst>
            <a:ext uri="{FF2B5EF4-FFF2-40B4-BE49-F238E27FC236}">
              <a16:creationId xmlns:a16="http://schemas.microsoft.com/office/drawing/2014/main" id="{00000000-0008-0000-0000-000079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34" name="Text Box 178">
          <a:extLst>
            <a:ext uri="{FF2B5EF4-FFF2-40B4-BE49-F238E27FC236}">
              <a16:creationId xmlns:a16="http://schemas.microsoft.com/office/drawing/2014/main" id="{00000000-0008-0000-0000-00007A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35" name="Text Box 181">
          <a:extLst>
            <a:ext uri="{FF2B5EF4-FFF2-40B4-BE49-F238E27FC236}">
              <a16:creationId xmlns:a16="http://schemas.microsoft.com/office/drawing/2014/main" id="{00000000-0008-0000-0000-00007B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36" name="Text Box 198">
          <a:extLst>
            <a:ext uri="{FF2B5EF4-FFF2-40B4-BE49-F238E27FC236}">
              <a16:creationId xmlns:a16="http://schemas.microsoft.com/office/drawing/2014/main" id="{00000000-0008-0000-0000-00007C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37" name="Text Box 199">
          <a:extLst>
            <a:ext uri="{FF2B5EF4-FFF2-40B4-BE49-F238E27FC236}">
              <a16:creationId xmlns:a16="http://schemas.microsoft.com/office/drawing/2014/main" id="{00000000-0008-0000-0000-00007D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38" name="Text Box 200">
          <a:extLst>
            <a:ext uri="{FF2B5EF4-FFF2-40B4-BE49-F238E27FC236}">
              <a16:creationId xmlns:a16="http://schemas.microsoft.com/office/drawing/2014/main" id="{00000000-0008-0000-0000-00007E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39" name="Text Box 203">
          <a:extLst>
            <a:ext uri="{FF2B5EF4-FFF2-40B4-BE49-F238E27FC236}">
              <a16:creationId xmlns:a16="http://schemas.microsoft.com/office/drawing/2014/main" id="{00000000-0008-0000-0000-00007F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40" name="Text Box 198">
          <a:extLst>
            <a:ext uri="{FF2B5EF4-FFF2-40B4-BE49-F238E27FC236}">
              <a16:creationId xmlns:a16="http://schemas.microsoft.com/office/drawing/2014/main" id="{00000000-0008-0000-0000-000080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41" name="Text Box 199">
          <a:extLst>
            <a:ext uri="{FF2B5EF4-FFF2-40B4-BE49-F238E27FC236}">
              <a16:creationId xmlns:a16="http://schemas.microsoft.com/office/drawing/2014/main" id="{00000000-0008-0000-0000-000081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42" name="Text Box 200">
          <a:extLst>
            <a:ext uri="{FF2B5EF4-FFF2-40B4-BE49-F238E27FC236}">
              <a16:creationId xmlns:a16="http://schemas.microsoft.com/office/drawing/2014/main" id="{00000000-0008-0000-0000-000082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43" name="Text Box 198">
          <a:extLst>
            <a:ext uri="{FF2B5EF4-FFF2-40B4-BE49-F238E27FC236}">
              <a16:creationId xmlns:a16="http://schemas.microsoft.com/office/drawing/2014/main" id="{00000000-0008-0000-0000-000083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44" name="Text Box 199">
          <a:extLst>
            <a:ext uri="{FF2B5EF4-FFF2-40B4-BE49-F238E27FC236}">
              <a16:creationId xmlns:a16="http://schemas.microsoft.com/office/drawing/2014/main" id="{00000000-0008-0000-0000-000084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45" name="Text Box 178">
          <a:extLst>
            <a:ext uri="{FF2B5EF4-FFF2-40B4-BE49-F238E27FC236}">
              <a16:creationId xmlns:a16="http://schemas.microsoft.com/office/drawing/2014/main" id="{00000000-0008-0000-0000-000085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46" name="Text Box 181">
          <a:extLst>
            <a:ext uri="{FF2B5EF4-FFF2-40B4-BE49-F238E27FC236}">
              <a16:creationId xmlns:a16="http://schemas.microsoft.com/office/drawing/2014/main" id="{00000000-0008-0000-0000-000086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47" name="Text Box 176">
          <a:extLst>
            <a:ext uri="{FF2B5EF4-FFF2-40B4-BE49-F238E27FC236}">
              <a16:creationId xmlns:a16="http://schemas.microsoft.com/office/drawing/2014/main" id="{00000000-0008-0000-0000-000087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48" name="Text Box 177">
          <a:extLst>
            <a:ext uri="{FF2B5EF4-FFF2-40B4-BE49-F238E27FC236}">
              <a16:creationId xmlns:a16="http://schemas.microsoft.com/office/drawing/2014/main" id="{00000000-0008-0000-0000-000088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49" name="Text Box 178">
          <a:extLst>
            <a:ext uri="{FF2B5EF4-FFF2-40B4-BE49-F238E27FC236}">
              <a16:creationId xmlns:a16="http://schemas.microsoft.com/office/drawing/2014/main" id="{00000000-0008-0000-0000-000089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0" name="Text Box 181">
          <a:extLst>
            <a:ext uri="{FF2B5EF4-FFF2-40B4-BE49-F238E27FC236}">
              <a16:creationId xmlns:a16="http://schemas.microsoft.com/office/drawing/2014/main" id="{00000000-0008-0000-0000-00008A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1" name="Text Box 176">
          <a:extLst>
            <a:ext uri="{FF2B5EF4-FFF2-40B4-BE49-F238E27FC236}">
              <a16:creationId xmlns:a16="http://schemas.microsoft.com/office/drawing/2014/main" id="{00000000-0008-0000-0000-00008B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2" name="Text Box 177">
          <a:extLst>
            <a:ext uri="{FF2B5EF4-FFF2-40B4-BE49-F238E27FC236}">
              <a16:creationId xmlns:a16="http://schemas.microsoft.com/office/drawing/2014/main" id="{00000000-0008-0000-0000-00008C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3" name="Text Box 178">
          <a:extLst>
            <a:ext uri="{FF2B5EF4-FFF2-40B4-BE49-F238E27FC236}">
              <a16:creationId xmlns:a16="http://schemas.microsoft.com/office/drawing/2014/main" id="{00000000-0008-0000-0000-00008D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4" name="Text Box 181">
          <a:extLst>
            <a:ext uri="{FF2B5EF4-FFF2-40B4-BE49-F238E27FC236}">
              <a16:creationId xmlns:a16="http://schemas.microsoft.com/office/drawing/2014/main" id="{00000000-0008-0000-0000-00008E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5" name="Text Box 176">
          <a:extLst>
            <a:ext uri="{FF2B5EF4-FFF2-40B4-BE49-F238E27FC236}">
              <a16:creationId xmlns:a16="http://schemas.microsoft.com/office/drawing/2014/main" id="{00000000-0008-0000-0000-00008F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6" name="Text Box 177">
          <a:extLst>
            <a:ext uri="{FF2B5EF4-FFF2-40B4-BE49-F238E27FC236}">
              <a16:creationId xmlns:a16="http://schemas.microsoft.com/office/drawing/2014/main" id="{00000000-0008-0000-0000-000090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7" name="Text Box 178">
          <a:extLst>
            <a:ext uri="{FF2B5EF4-FFF2-40B4-BE49-F238E27FC236}">
              <a16:creationId xmlns:a16="http://schemas.microsoft.com/office/drawing/2014/main" id="{00000000-0008-0000-0000-000091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58" name="Text Box 181">
          <a:extLst>
            <a:ext uri="{FF2B5EF4-FFF2-40B4-BE49-F238E27FC236}">
              <a16:creationId xmlns:a16="http://schemas.microsoft.com/office/drawing/2014/main" id="{00000000-0008-0000-0000-000092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59" name="Text Box 199">
          <a:extLst>
            <a:ext uri="{FF2B5EF4-FFF2-40B4-BE49-F238E27FC236}">
              <a16:creationId xmlns:a16="http://schemas.microsoft.com/office/drawing/2014/main" id="{00000000-0008-0000-0000-000093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60" name="Text Box 200">
          <a:extLst>
            <a:ext uri="{FF2B5EF4-FFF2-40B4-BE49-F238E27FC236}">
              <a16:creationId xmlns:a16="http://schemas.microsoft.com/office/drawing/2014/main" id="{00000000-0008-0000-0000-000094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61" name="Text Box 203">
          <a:extLst>
            <a:ext uri="{FF2B5EF4-FFF2-40B4-BE49-F238E27FC236}">
              <a16:creationId xmlns:a16="http://schemas.microsoft.com/office/drawing/2014/main" id="{00000000-0008-0000-0000-000095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62" name="Text Box 198">
          <a:extLst>
            <a:ext uri="{FF2B5EF4-FFF2-40B4-BE49-F238E27FC236}">
              <a16:creationId xmlns:a16="http://schemas.microsoft.com/office/drawing/2014/main" id="{00000000-0008-0000-0000-000096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63" name="Text Box 199">
          <a:extLst>
            <a:ext uri="{FF2B5EF4-FFF2-40B4-BE49-F238E27FC236}">
              <a16:creationId xmlns:a16="http://schemas.microsoft.com/office/drawing/2014/main" id="{00000000-0008-0000-0000-000097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64" name="Text Box 200">
          <a:extLst>
            <a:ext uri="{FF2B5EF4-FFF2-40B4-BE49-F238E27FC236}">
              <a16:creationId xmlns:a16="http://schemas.microsoft.com/office/drawing/2014/main" id="{00000000-0008-0000-0000-000098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65" name="Text Box 198">
          <a:extLst>
            <a:ext uri="{FF2B5EF4-FFF2-40B4-BE49-F238E27FC236}">
              <a16:creationId xmlns:a16="http://schemas.microsoft.com/office/drawing/2014/main" id="{00000000-0008-0000-0000-000099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66" name="Text Box 199">
          <a:extLst>
            <a:ext uri="{FF2B5EF4-FFF2-40B4-BE49-F238E27FC236}">
              <a16:creationId xmlns:a16="http://schemas.microsoft.com/office/drawing/2014/main" id="{00000000-0008-0000-0000-00009A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67" name="Text Box 200">
          <a:extLst>
            <a:ext uri="{FF2B5EF4-FFF2-40B4-BE49-F238E27FC236}">
              <a16:creationId xmlns:a16="http://schemas.microsoft.com/office/drawing/2014/main" id="{00000000-0008-0000-0000-00009B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68" name="Text Box 183">
          <a:extLst>
            <a:ext uri="{FF2B5EF4-FFF2-40B4-BE49-F238E27FC236}">
              <a16:creationId xmlns:a16="http://schemas.microsoft.com/office/drawing/2014/main" id="{00000000-0008-0000-0000-00009C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69" name="Text Box 183">
          <a:extLst>
            <a:ext uri="{FF2B5EF4-FFF2-40B4-BE49-F238E27FC236}">
              <a16:creationId xmlns:a16="http://schemas.microsoft.com/office/drawing/2014/main" id="{00000000-0008-0000-0000-00009D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70" name="Text Box 205">
          <a:extLst>
            <a:ext uri="{FF2B5EF4-FFF2-40B4-BE49-F238E27FC236}">
              <a16:creationId xmlns:a16="http://schemas.microsoft.com/office/drawing/2014/main" id="{00000000-0008-0000-0000-00009E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71" name="Text Box 205">
          <a:extLst>
            <a:ext uri="{FF2B5EF4-FFF2-40B4-BE49-F238E27FC236}">
              <a16:creationId xmlns:a16="http://schemas.microsoft.com/office/drawing/2014/main" id="{00000000-0008-0000-0000-00009F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72" name="Text Box 176">
          <a:extLst>
            <a:ext uri="{FF2B5EF4-FFF2-40B4-BE49-F238E27FC236}">
              <a16:creationId xmlns:a16="http://schemas.microsoft.com/office/drawing/2014/main" id="{00000000-0008-0000-0000-0000A0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73" name="Text Box 177">
          <a:extLst>
            <a:ext uri="{FF2B5EF4-FFF2-40B4-BE49-F238E27FC236}">
              <a16:creationId xmlns:a16="http://schemas.microsoft.com/office/drawing/2014/main" id="{00000000-0008-0000-0000-0000A1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74" name="Text Box 178">
          <a:extLst>
            <a:ext uri="{FF2B5EF4-FFF2-40B4-BE49-F238E27FC236}">
              <a16:creationId xmlns:a16="http://schemas.microsoft.com/office/drawing/2014/main" id="{00000000-0008-0000-0000-0000A2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75" name="Text Box 181">
          <a:extLst>
            <a:ext uri="{FF2B5EF4-FFF2-40B4-BE49-F238E27FC236}">
              <a16:creationId xmlns:a16="http://schemas.microsoft.com/office/drawing/2014/main" id="{00000000-0008-0000-0000-0000A3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76" name="Text Box 176">
          <a:extLst>
            <a:ext uri="{FF2B5EF4-FFF2-40B4-BE49-F238E27FC236}">
              <a16:creationId xmlns:a16="http://schemas.microsoft.com/office/drawing/2014/main" id="{00000000-0008-0000-0000-0000A4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77" name="Text Box 177">
          <a:extLst>
            <a:ext uri="{FF2B5EF4-FFF2-40B4-BE49-F238E27FC236}">
              <a16:creationId xmlns:a16="http://schemas.microsoft.com/office/drawing/2014/main" id="{00000000-0008-0000-0000-0000A5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78" name="Text Box 178">
          <a:extLst>
            <a:ext uri="{FF2B5EF4-FFF2-40B4-BE49-F238E27FC236}">
              <a16:creationId xmlns:a16="http://schemas.microsoft.com/office/drawing/2014/main" id="{00000000-0008-0000-0000-0000A6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121937</xdr:rowOff>
    </xdr:to>
    <xdr:sp macro="" textlink="">
      <xdr:nvSpPr>
        <xdr:cNvPr id="679" name="Text Box 181">
          <a:extLst>
            <a:ext uri="{FF2B5EF4-FFF2-40B4-BE49-F238E27FC236}">
              <a16:creationId xmlns:a16="http://schemas.microsoft.com/office/drawing/2014/main" id="{00000000-0008-0000-0000-0000A7020000}"/>
            </a:ext>
          </a:extLst>
        </xdr:cNvPr>
        <xdr:cNvSpPr txBox="1">
          <a:spLocks noChangeArrowheads="1"/>
        </xdr:cNvSpPr>
      </xdr:nvSpPr>
      <xdr:spPr bwMode="auto">
        <a:xfrm>
          <a:off x="12239625" y="1905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80" name="Text Box 198">
          <a:extLst>
            <a:ext uri="{FF2B5EF4-FFF2-40B4-BE49-F238E27FC236}">
              <a16:creationId xmlns:a16="http://schemas.microsoft.com/office/drawing/2014/main" id="{00000000-0008-0000-0000-0000A8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81" name="Text Box 199">
          <a:extLst>
            <a:ext uri="{FF2B5EF4-FFF2-40B4-BE49-F238E27FC236}">
              <a16:creationId xmlns:a16="http://schemas.microsoft.com/office/drawing/2014/main" id="{00000000-0008-0000-0000-0000A9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82" name="Text Box 200">
          <a:extLst>
            <a:ext uri="{FF2B5EF4-FFF2-40B4-BE49-F238E27FC236}">
              <a16:creationId xmlns:a16="http://schemas.microsoft.com/office/drawing/2014/main" id="{00000000-0008-0000-0000-0000AA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83" name="Text Box 203">
          <a:extLst>
            <a:ext uri="{FF2B5EF4-FFF2-40B4-BE49-F238E27FC236}">
              <a16:creationId xmlns:a16="http://schemas.microsoft.com/office/drawing/2014/main" id="{00000000-0008-0000-0000-0000AB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84" name="Text Box 198">
          <a:extLst>
            <a:ext uri="{FF2B5EF4-FFF2-40B4-BE49-F238E27FC236}">
              <a16:creationId xmlns:a16="http://schemas.microsoft.com/office/drawing/2014/main" id="{00000000-0008-0000-0000-0000AC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85" name="Text Box 199">
          <a:extLst>
            <a:ext uri="{FF2B5EF4-FFF2-40B4-BE49-F238E27FC236}">
              <a16:creationId xmlns:a16="http://schemas.microsoft.com/office/drawing/2014/main" id="{00000000-0008-0000-0000-0000AD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121937</xdr:rowOff>
    </xdr:to>
    <xdr:sp macro="" textlink="">
      <xdr:nvSpPr>
        <xdr:cNvPr id="686" name="Text Box 200">
          <a:extLst>
            <a:ext uri="{FF2B5EF4-FFF2-40B4-BE49-F238E27FC236}">
              <a16:creationId xmlns:a16="http://schemas.microsoft.com/office/drawing/2014/main" id="{00000000-0008-0000-0000-0000AE020000}"/>
            </a:ext>
          </a:extLst>
        </xdr:cNvPr>
        <xdr:cNvSpPr txBox="1">
          <a:spLocks noChangeArrowheads="1"/>
        </xdr:cNvSpPr>
      </xdr:nvSpPr>
      <xdr:spPr bwMode="auto">
        <a:xfrm>
          <a:off x="12239625" y="19050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118351</xdr:rowOff>
    </xdr:to>
    <xdr:sp macro="" textlink="">
      <xdr:nvSpPr>
        <xdr:cNvPr id="687" name="Text Box 198">
          <a:extLst>
            <a:ext uri="{FF2B5EF4-FFF2-40B4-BE49-F238E27FC236}">
              <a16:creationId xmlns:a16="http://schemas.microsoft.com/office/drawing/2014/main" id="{00000000-0008-0000-0000-0000AF020000}"/>
            </a:ext>
          </a:extLst>
        </xdr:cNvPr>
        <xdr:cNvSpPr txBox="1">
          <a:spLocks noChangeArrowheads="1"/>
        </xdr:cNvSpPr>
      </xdr:nvSpPr>
      <xdr:spPr bwMode="auto">
        <a:xfrm>
          <a:off x="12239625" y="199072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88" name="Text Box 178">
          <a:extLst>
            <a:ext uri="{FF2B5EF4-FFF2-40B4-BE49-F238E27FC236}">
              <a16:creationId xmlns:a16="http://schemas.microsoft.com/office/drawing/2014/main" id="{00000000-0008-0000-0000-0000B0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89" name="Text Box 181">
          <a:extLst>
            <a:ext uri="{FF2B5EF4-FFF2-40B4-BE49-F238E27FC236}">
              <a16:creationId xmlns:a16="http://schemas.microsoft.com/office/drawing/2014/main" id="{00000000-0008-0000-0000-0000B1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0" name="Text Box 176">
          <a:extLst>
            <a:ext uri="{FF2B5EF4-FFF2-40B4-BE49-F238E27FC236}">
              <a16:creationId xmlns:a16="http://schemas.microsoft.com/office/drawing/2014/main" id="{00000000-0008-0000-0000-0000B2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1" name="Text Box 177">
          <a:extLst>
            <a:ext uri="{FF2B5EF4-FFF2-40B4-BE49-F238E27FC236}">
              <a16:creationId xmlns:a16="http://schemas.microsoft.com/office/drawing/2014/main" id="{00000000-0008-0000-0000-0000B3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2" name="Text Box 178">
          <a:extLst>
            <a:ext uri="{FF2B5EF4-FFF2-40B4-BE49-F238E27FC236}">
              <a16:creationId xmlns:a16="http://schemas.microsoft.com/office/drawing/2014/main" id="{00000000-0008-0000-0000-0000B4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3" name="Text Box 181">
          <a:extLst>
            <a:ext uri="{FF2B5EF4-FFF2-40B4-BE49-F238E27FC236}">
              <a16:creationId xmlns:a16="http://schemas.microsoft.com/office/drawing/2014/main" id="{00000000-0008-0000-0000-0000B5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4" name="Text Box 176">
          <a:extLst>
            <a:ext uri="{FF2B5EF4-FFF2-40B4-BE49-F238E27FC236}">
              <a16:creationId xmlns:a16="http://schemas.microsoft.com/office/drawing/2014/main" id="{00000000-0008-0000-0000-0000B6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5" name="Text Box 177">
          <a:extLst>
            <a:ext uri="{FF2B5EF4-FFF2-40B4-BE49-F238E27FC236}">
              <a16:creationId xmlns:a16="http://schemas.microsoft.com/office/drawing/2014/main" id="{00000000-0008-0000-0000-0000B7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6" name="Text Box 178">
          <a:extLst>
            <a:ext uri="{FF2B5EF4-FFF2-40B4-BE49-F238E27FC236}">
              <a16:creationId xmlns:a16="http://schemas.microsoft.com/office/drawing/2014/main" id="{00000000-0008-0000-0000-0000B8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7" name="Text Box 181">
          <a:extLst>
            <a:ext uri="{FF2B5EF4-FFF2-40B4-BE49-F238E27FC236}">
              <a16:creationId xmlns:a16="http://schemas.microsoft.com/office/drawing/2014/main" id="{00000000-0008-0000-0000-0000B9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8" name="Text Box 176">
          <a:extLst>
            <a:ext uri="{FF2B5EF4-FFF2-40B4-BE49-F238E27FC236}">
              <a16:creationId xmlns:a16="http://schemas.microsoft.com/office/drawing/2014/main" id="{00000000-0008-0000-0000-0000BA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699" name="Text Box 177">
          <a:extLst>
            <a:ext uri="{FF2B5EF4-FFF2-40B4-BE49-F238E27FC236}">
              <a16:creationId xmlns:a16="http://schemas.microsoft.com/office/drawing/2014/main" id="{00000000-0008-0000-0000-0000BB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0" name="Text Box 178">
          <a:extLst>
            <a:ext uri="{FF2B5EF4-FFF2-40B4-BE49-F238E27FC236}">
              <a16:creationId xmlns:a16="http://schemas.microsoft.com/office/drawing/2014/main" id="{00000000-0008-0000-0000-0000BC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1" name="Text Box 181">
          <a:extLst>
            <a:ext uri="{FF2B5EF4-FFF2-40B4-BE49-F238E27FC236}">
              <a16:creationId xmlns:a16="http://schemas.microsoft.com/office/drawing/2014/main" id="{00000000-0008-0000-0000-0000BD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2" name="Text Box 183">
          <a:extLst>
            <a:ext uri="{FF2B5EF4-FFF2-40B4-BE49-F238E27FC236}">
              <a16:creationId xmlns:a16="http://schemas.microsoft.com/office/drawing/2014/main" id="{00000000-0008-0000-0000-0000BE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3" name="Text Box 183">
          <a:extLst>
            <a:ext uri="{FF2B5EF4-FFF2-40B4-BE49-F238E27FC236}">
              <a16:creationId xmlns:a16="http://schemas.microsoft.com/office/drawing/2014/main" id="{00000000-0008-0000-0000-0000BF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4" name="Text Box 176">
          <a:extLst>
            <a:ext uri="{FF2B5EF4-FFF2-40B4-BE49-F238E27FC236}">
              <a16:creationId xmlns:a16="http://schemas.microsoft.com/office/drawing/2014/main" id="{00000000-0008-0000-0000-0000C0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5" name="Text Box 177">
          <a:extLst>
            <a:ext uri="{FF2B5EF4-FFF2-40B4-BE49-F238E27FC236}">
              <a16:creationId xmlns:a16="http://schemas.microsoft.com/office/drawing/2014/main" id="{00000000-0008-0000-0000-0000C1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6" name="Text Box 178">
          <a:extLst>
            <a:ext uri="{FF2B5EF4-FFF2-40B4-BE49-F238E27FC236}">
              <a16:creationId xmlns:a16="http://schemas.microsoft.com/office/drawing/2014/main" id="{00000000-0008-0000-0000-0000C2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7" name="Text Box 181">
          <a:extLst>
            <a:ext uri="{FF2B5EF4-FFF2-40B4-BE49-F238E27FC236}">
              <a16:creationId xmlns:a16="http://schemas.microsoft.com/office/drawing/2014/main" id="{00000000-0008-0000-0000-0000C3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708" name="Text Box 176">
          <a:extLst>
            <a:ext uri="{FF2B5EF4-FFF2-40B4-BE49-F238E27FC236}">
              <a16:creationId xmlns:a16="http://schemas.microsoft.com/office/drawing/2014/main" id="{00000000-0008-0000-0000-0000C4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09" name="Text Box 176">
          <a:extLst>
            <a:ext uri="{FF2B5EF4-FFF2-40B4-BE49-F238E27FC236}">
              <a16:creationId xmlns:a16="http://schemas.microsoft.com/office/drawing/2014/main" id="{00000000-0008-0000-0000-0000C5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10" name="Text Box 177">
          <a:extLst>
            <a:ext uri="{FF2B5EF4-FFF2-40B4-BE49-F238E27FC236}">
              <a16:creationId xmlns:a16="http://schemas.microsoft.com/office/drawing/2014/main" id="{00000000-0008-0000-0000-0000C6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11" name="Text Box 178">
          <a:extLst>
            <a:ext uri="{FF2B5EF4-FFF2-40B4-BE49-F238E27FC236}">
              <a16:creationId xmlns:a16="http://schemas.microsoft.com/office/drawing/2014/main" id="{00000000-0008-0000-0000-0000C7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12" name="Text Box 181">
          <a:extLst>
            <a:ext uri="{FF2B5EF4-FFF2-40B4-BE49-F238E27FC236}">
              <a16:creationId xmlns:a16="http://schemas.microsoft.com/office/drawing/2014/main" id="{00000000-0008-0000-0000-0000C8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13" name="Text Box 176">
          <a:extLst>
            <a:ext uri="{FF2B5EF4-FFF2-40B4-BE49-F238E27FC236}">
              <a16:creationId xmlns:a16="http://schemas.microsoft.com/office/drawing/2014/main" id="{00000000-0008-0000-0000-0000C9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14" name="Text Box 177">
          <a:extLst>
            <a:ext uri="{FF2B5EF4-FFF2-40B4-BE49-F238E27FC236}">
              <a16:creationId xmlns:a16="http://schemas.microsoft.com/office/drawing/2014/main" id="{00000000-0008-0000-0000-0000CA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15" name="Text Box 178">
          <a:extLst>
            <a:ext uri="{FF2B5EF4-FFF2-40B4-BE49-F238E27FC236}">
              <a16:creationId xmlns:a16="http://schemas.microsoft.com/office/drawing/2014/main" id="{00000000-0008-0000-0000-0000CB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16" name="Text Box 181">
          <a:extLst>
            <a:ext uri="{FF2B5EF4-FFF2-40B4-BE49-F238E27FC236}">
              <a16:creationId xmlns:a16="http://schemas.microsoft.com/office/drawing/2014/main" id="{00000000-0008-0000-0000-0000CC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17" name="Text Box 198">
          <a:extLst>
            <a:ext uri="{FF2B5EF4-FFF2-40B4-BE49-F238E27FC236}">
              <a16:creationId xmlns:a16="http://schemas.microsoft.com/office/drawing/2014/main" id="{00000000-0008-0000-0000-0000CD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18" name="Text Box 199">
          <a:extLst>
            <a:ext uri="{FF2B5EF4-FFF2-40B4-BE49-F238E27FC236}">
              <a16:creationId xmlns:a16="http://schemas.microsoft.com/office/drawing/2014/main" id="{00000000-0008-0000-0000-0000CE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19" name="Text Box 200">
          <a:extLst>
            <a:ext uri="{FF2B5EF4-FFF2-40B4-BE49-F238E27FC236}">
              <a16:creationId xmlns:a16="http://schemas.microsoft.com/office/drawing/2014/main" id="{00000000-0008-0000-0000-0000CF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20" name="Text Box 198">
          <a:extLst>
            <a:ext uri="{FF2B5EF4-FFF2-40B4-BE49-F238E27FC236}">
              <a16:creationId xmlns:a16="http://schemas.microsoft.com/office/drawing/2014/main" id="{00000000-0008-0000-0000-0000D0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21" name="Text Box 199">
          <a:extLst>
            <a:ext uri="{FF2B5EF4-FFF2-40B4-BE49-F238E27FC236}">
              <a16:creationId xmlns:a16="http://schemas.microsoft.com/office/drawing/2014/main" id="{00000000-0008-0000-0000-0000D1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22" name="Text Box 200">
          <a:extLst>
            <a:ext uri="{FF2B5EF4-FFF2-40B4-BE49-F238E27FC236}">
              <a16:creationId xmlns:a16="http://schemas.microsoft.com/office/drawing/2014/main" id="{00000000-0008-0000-0000-0000D2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23" name="Text Box 203">
          <a:extLst>
            <a:ext uri="{FF2B5EF4-FFF2-40B4-BE49-F238E27FC236}">
              <a16:creationId xmlns:a16="http://schemas.microsoft.com/office/drawing/2014/main" id="{00000000-0008-0000-0000-0000D3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24" name="Text Box 176">
          <a:extLst>
            <a:ext uri="{FF2B5EF4-FFF2-40B4-BE49-F238E27FC236}">
              <a16:creationId xmlns:a16="http://schemas.microsoft.com/office/drawing/2014/main" id="{00000000-0008-0000-0000-0000D4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25" name="Text Box 177">
          <a:extLst>
            <a:ext uri="{FF2B5EF4-FFF2-40B4-BE49-F238E27FC236}">
              <a16:creationId xmlns:a16="http://schemas.microsoft.com/office/drawing/2014/main" id="{00000000-0008-0000-0000-0000D5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26" name="Text Box 178">
          <a:extLst>
            <a:ext uri="{FF2B5EF4-FFF2-40B4-BE49-F238E27FC236}">
              <a16:creationId xmlns:a16="http://schemas.microsoft.com/office/drawing/2014/main" id="{00000000-0008-0000-0000-0000D6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27" name="Text Box 181">
          <a:extLst>
            <a:ext uri="{FF2B5EF4-FFF2-40B4-BE49-F238E27FC236}">
              <a16:creationId xmlns:a16="http://schemas.microsoft.com/office/drawing/2014/main" id="{00000000-0008-0000-0000-0000D7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28" name="Text Box 176">
          <a:extLst>
            <a:ext uri="{FF2B5EF4-FFF2-40B4-BE49-F238E27FC236}">
              <a16:creationId xmlns:a16="http://schemas.microsoft.com/office/drawing/2014/main" id="{00000000-0008-0000-0000-0000D8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29" name="Text Box 177">
          <a:extLst>
            <a:ext uri="{FF2B5EF4-FFF2-40B4-BE49-F238E27FC236}">
              <a16:creationId xmlns:a16="http://schemas.microsoft.com/office/drawing/2014/main" id="{00000000-0008-0000-0000-0000D9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30" name="Text Box 178">
          <a:extLst>
            <a:ext uri="{FF2B5EF4-FFF2-40B4-BE49-F238E27FC236}">
              <a16:creationId xmlns:a16="http://schemas.microsoft.com/office/drawing/2014/main" id="{00000000-0008-0000-0000-0000DA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31" name="Text Box 181">
          <a:extLst>
            <a:ext uri="{FF2B5EF4-FFF2-40B4-BE49-F238E27FC236}">
              <a16:creationId xmlns:a16="http://schemas.microsoft.com/office/drawing/2014/main" id="{00000000-0008-0000-0000-0000DB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32" name="Text Box 198">
          <a:extLst>
            <a:ext uri="{FF2B5EF4-FFF2-40B4-BE49-F238E27FC236}">
              <a16:creationId xmlns:a16="http://schemas.microsoft.com/office/drawing/2014/main" id="{00000000-0008-0000-0000-0000DC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33" name="Text Box 199">
          <a:extLst>
            <a:ext uri="{FF2B5EF4-FFF2-40B4-BE49-F238E27FC236}">
              <a16:creationId xmlns:a16="http://schemas.microsoft.com/office/drawing/2014/main" id="{00000000-0008-0000-0000-0000DD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34" name="Text Box 200">
          <a:extLst>
            <a:ext uri="{FF2B5EF4-FFF2-40B4-BE49-F238E27FC236}">
              <a16:creationId xmlns:a16="http://schemas.microsoft.com/office/drawing/2014/main" id="{00000000-0008-0000-0000-0000DE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35" name="Text Box 178">
          <a:extLst>
            <a:ext uri="{FF2B5EF4-FFF2-40B4-BE49-F238E27FC236}">
              <a16:creationId xmlns:a16="http://schemas.microsoft.com/office/drawing/2014/main" id="{00000000-0008-0000-0000-0000DF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36" name="Text Box 181">
          <a:extLst>
            <a:ext uri="{FF2B5EF4-FFF2-40B4-BE49-F238E27FC236}">
              <a16:creationId xmlns:a16="http://schemas.microsoft.com/office/drawing/2014/main" id="{00000000-0008-0000-0000-0000E0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37" name="Text Box 176">
          <a:extLst>
            <a:ext uri="{FF2B5EF4-FFF2-40B4-BE49-F238E27FC236}">
              <a16:creationId xmlns:a16="http://schemas.microsoft.com/office/drawing/2014/main" id="{00000000-0008-0000-0000-0000E1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38" name="Text Box 177">
          <a:extLst>
            <a:ext uri="{FF2B5EF4-FFF2-40B4-BE49-F238E27FC236}">
              <a16:creationId xmlns:a16="http://schemas.microsoft.com/office/drawing/2014/main" id="{00000000-0008-0000-0000-0000E2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39" name="Text Box 178">
          <a:extLst>
            <a:ext uri="{FF2B5EF4-FFF2-40B4-BE49-F238E27FC236}">
              <a16:creationId xmlns:a16="http://schemas.microsoft.com/office/drawing/2014/main" id="{00000000-0008-0000-0000-0000E3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0" name="Text Box 181">
          <a:extLst>
            <a:ext uri="{FF2B5EF4-FFF2-40B4-BE49-F238E27FC236}">
              <a16:creationId xmlns:a16="http://schemas.microsoft.com/office/drawing/2014/main" id="{00000000-0008-0000-0000-0000E4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1" name="Text Box 176">
          <a:extLst>
            <a:ext uri="{FF2B5EF4-FFF2-40B4-BE49-F238E27FC236}">
              <a16:creationId xmlns:a16="http://schemas.microsoft.com/office/drawing/2014/main" id="{00000000-0008-0000-0000-0000E5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2" name="Text Box 177">
          <a:extLst>
            <a:ext uri="{FF2B5EF4-FFF2-40B4-BE49-F238E27FC236}">
              <a16:creationId xmlns:a16="http://schemas.microsoft.com/office/drawing/2014/main" id="{00000000-0008-0000-0000-0000E6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3" name="Text Box 178">
          <a:extLst>
            <a:ext uri="{FF2B5EF4-FFF2-40B4-BE49-F238E27FC236}">
              <a16:creationId xmlns:a16="http://schemas.microsoft.com/office/drawing/2014/main" id="{00000000-0008-0000-0000-0000E7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4" name="Text Box 181">
          <a:extLst>
            <a:ext uri="{FF2B5EF4-FFF2-40B4-BE49-F238E27FC236}">
              <a16:creationId xmlns:a16="http://schemas.microsoft.com/office/drawing/2014/main" id="{00000000-0008-0000-0000-0000E8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5" name="Text Box 176">
          <a:extLst>
            <a:ext uri="{FF2B5EF4-FFF2-40B4-BE49-F238E27FC236}">
              <a16:creationId xmlns:a16="http://schemas.microsoft.com/office/drawing/2014/main" id="{00000000-0008-0000-0000-0000E9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6" name="Text Box 177">
          <a:extLst>
            <a:ext uri="{FF2B5EF4-FFF2-40B4-BE49-F238E27FC236}">
              <a16:creationId xmlns:a16="http://schemas.microsoft.com/office/drawing/2014/main" id="{00000000-0008-0000-0000-0000EA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7" name="Text Box 178">
          <a:extLst>
            <a:ext uri="{FF2B5EF4-FFF2-40B4-BE49-F238E27FC236}">
              <a16:creationId xmlns:a16="http://schemas.microsoft.com/office/drawing/2014/main" id="{00000000-0008-0000-0000-0000EB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48" name="Text Box 181">
          <a:extLst>
            <a:ext uri="{FF2B5EF4-FFF2-40B4-BE49-F238E27FC236}">
              <a16:creationId xmlns:a16="http://schemas.microsoft.com/office/drawing/2014/main" id="{00000000-0008-0000-0000-0000EC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49" name="Text Box 200">
          <a:extLst>
            <a:ext uri="{FF2B5EF4-FFF2-40B4-BE49-F238E27FC236}">
              <a16:creationId xmlns:a16="http://schemas.microsoft.com/office/drawing/2014/main" id="{00000000-0008-0000-0000-0000ED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50" name="Text Box 198">
          <a:extLst>
            <a:ext uri="{FF2B5EF4-FFF2-40B4-BE49-F238E27FC236}">
              <a16:creationId xmlns:a16="http://schemas.microsoft.com/office/drawing/2014/main" id="{00000000-0008-0000-0000-0000EE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51" name="Text Box 199">
          <a:extLst>
            <a:ext uri="{FF2B5EF4-FFF2-40B4-BE49-F238E27FC236}">
              <a16:creationId xmlns:a16="http://schemas.microsoft.com/office/drawing/2014/main" id="{00000000-0008-0000-0000-0000EF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52" name="Text Box 200">
          <a:extLst>
            <a:ext uri="{FF2B5EF4-FFF2-40B4-BE49-F238E27FC236}">
              <a16:creationId xmlns:a16="http://schemas.microsoft.com/office/drawing/2014/main" id="{00000000-0008-0000-0000-0000F0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53" name="Text Box 183">
          <a:extLst>
            <a:ext uri="{FF2B5EF4-FFF2-40B4-BE49-F238E27FC236}">
              <a16:creationId xmlns:a16="http://schemas.microsoft.com/office/drawing/2014/main" id="{00000000-0008-0000-0000-0000F1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54" name="Text Box 183">
          <a:extLst>
            <a:ext uri="{FF2B5EF4-FFF2-40B4-BE49-F238E27FC236}">
              <a16:creationId xmlns:a16="http://schemas.microsoft.com/office/drawing/2014/main" id="{00000000-0008-0000-0000-0000F2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55" name="Text Box 205">
          <a:extLst>
            <a:ext uri="{FF2B5EF4-FFF2-40B4-BE49-F238E27FC236}">
              <a16:creationId xmlns:a16="http://schemas.microsoft.com/office/drawing/2014/main" id="{00000000-0008-0000-0000-0000F3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56" name="Text Box 205">
          <a:extLst>
            <a:ext uri="{FF2B5EF4-FFF2-40B4-BE49-F238E27FC236}">
              <a16:creationId xmlns:a16="http://schemas.microsoft.com/office/drawing/2014/main" id="{00000000-0008-0000-0000-0000F4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57" name="Text Box 176">
          <a:extLst>
            <a:ext uri="{FF2B5EF4-FFF2-40B4-BE49-F238E27FC236}">
              <a16:creationId xmlns:a16="http://schemas.microsoft.com/office/drawing/2014/main" id="{00000000-0008-0000-0000-0000F5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58" name="Text Box 177">
          <a:extLst>
            <a:ext uri="{FF2B5EF4-FFF2-40B4-BE49-F238E27FC236}">
              <a16:creationId xmlns:a16="http://schemas.microsoft.com/office/drawing/2014/main" id="{00000000-0008-0000-0000-0000F6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59" name="Text Box 178">
          <a:extLst>
            <a:ext uri="{FF2B5EF4-FFF2-40B4-BE49-F238E27FC236}">
              <a16:creationId xmlns:a16="http://schemas.microsoft.com/office/drawing/2014/main" id="{00000000-0008-0000-0000-0000F7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60" name="Text Box 181">
          <a:extLst>
            <a:ext uri="{FF2B5EF4-FFF2-40B4-BE49-F238E27FC236}">
              <a16:creationId xmlns:a16="http://schemas.microsoft.com/office/drawing/2014/main" id="{00000000-0008-0000-0000-0000F8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61" name="Text Box 176">
          <a:extLst>
            <a:ext uri="{FF2B5EF4-FFF2-40B4-BE49-F238E27FC236}">
              <a16:creationId xmlns:a16="http://schemas.microsoft.com/office/drawing/2014/main" id="{00000000-0008-0000-0000-0000F9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62" name="Text Box 177">
          <a:extLst>
            <a:ext uri="{FF2B5EF4-FFF2-40B4-BE49-F238E27FC236}">
              <a16:creationId xmlns:a16="http://schemas.microsoft.com/office/drawing/2014/main" id="{00000000-0008-0000-0000-0000FA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63" name="Text Box 178">
          <a:extLst>
            <a:ext uri="{FF2B5EF4-FFF2-40B4-BE49-F238E27FC236}">
              <a16:creationId xmlns:a16="http://schemas.microsoft.com/office/drawing/2014/main" id="{00000000-0008-0000-0000-0000FB02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64" name="Text Box 198">
          <a:extLst>
            <a:ext uri="{FF2B5EF4-FFF2-40B4-BE49-F238E27FC236}">
              <a16:creationId xmlns:a16="http://schemas.microsoft.com/office/drawing/2014/main" id="{00000000-0008-0000-0000-0000FC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65" name="Text Box 199">
          <a:extLst>
            <a:ext uri="{FF2B5EF4-FFF2-40B4-BE49-F238E27FC236}">
              <a16:creationId xmlns:a16="http://schemas.microsoft.com/office/drawing/2014/main" id="{00000000-0008-0000-0000-0000FD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66" name="Text Box 200">
          <a:extLst>
            <a:ext uri="{FF2B5EF4-FFF2-40B4-BE49-F238E27FC236}">
              <a16:creationId xmlns:a16="http://schemas.microsoft.com/office/drawing/2014/main" id="{00000000-0008-0000-0000-0000FE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67" name="Text Box 203">
          <a:extLst>
            <a:ext uri="{FF2B5EF4-FFF2-40B4-BE49-F238E27FC236}">
              <a16:creationId xmlns:a16="http://schemas.microsoft.com/office/drawing/2014/main" id="{00000000-0008-0000-0000-0000FF02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768" name="Text Box 183">
          <a:extLst>
            <a:ext uri="{FF2B5EF4-FFF2-40B4-BE49-F238E27FC236}">
              <a16:creationId xmlns:a16="http://schemas.microsoft.com/office/drawing/2014/main" id="{00000000-0008-0000-0000-000000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769" name="Text Box 200">
          <a:extLst>
            <a:ext uri="{FF2B5EF4-FFF2-40B4-BE49-F238E27FC236}">
              <a16:creationId xmlns:a16="http://schemas.microsoft.com/office/drawing/2014/main" id="{00000000-0008-0000-0000-000001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770" name="Text Box 203">
          <a:extLst>
            <a:ext uri="{FF2B5EF4-FFF2-40B4-BE49-F238E27FC236}">
              <a16:creationId xmlns:a16="http://schemas.microsoft.com/office/drawing/2014/main" id="{00000000-0008-0000-0000-000002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771" name="Text Box 198">
          <a:extLst>
            <a:ext uri="{FF2B5EF4-FFF2-40B4-BE49-F238E27FC236}">
              <a16:creationId xmlns:a16="http://schemas.microsoft.com/office/drawing/2014/main" id="{00000000-0008-0000-0000-000003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772" name="Text Box 199">
          <a:extLst>
            <a:ext uri="{FF2B5EF4-FFF2-40B4-BE49-F238E27FC236}">
              <a16:creationId xmlns:a16="http://schemas.microsoft.com/office/drawing/2014/main" id="{00000000-0008-0000-0000-000004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773" name="Text Box 200">
          <a:extLst>
            <a:ext uri="{FF2B5EF4-FFF2-40B4-BE49-F238E27FC236}">
              <a16:creationId xmlns:a16="http://schemas.microsoft.com/office/drawing/2014/main" id="{00000000-0008-0000-0000-000005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74" name="Text Box 178">
          <a:extLst>
            <a:ext uri="{FF2B5EF4-FFF2-40B4-BE49-F238E27FC236}">
              <a16:creationId xmlns:a16="http://schemas.microsoft.com/office/drawing/2014/main" id="{00000000-0008-0000-0000-000006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75" name="Text Box 181">
          <a:extLst>
            <a:ext uri="{FF2B5EF4-FFF2-40B4-BE49-F238E27FC236}">
              <a16:creationId xmlns:a16="http://schemas.microsoft.com/office/drawing/2014/main" id="{00000000-0008-0000-0000-000007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76" name="Text Box 176">
          <a:extLst>
            <a:ext uri="{FF2B5EF4-FFF2-40B4-BE49-F238E27FC236}">
              <a16:creationId xmlns:a16="http://schemas.microsoft.com/office/drawing/2014/main" id="{00000000-0008-0000-0000-000008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77" name="Text Box 177">
          <a:extLst>
            <a:ext uri="{FF2B5EF4-FFF2-40B4-BE49-F238E27FC236}">
              <a16:creationId xmlns:a16="http://schemas.microsoft.com/office/drawing/2014/main" id="{00000000-0008-0000-0000-000009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78" name="Text Box 178">
          <a:extLst>
            <a:ext uri="{FF2B5EF4-FFF2-40B4-BE49-F238E27FC236}">
              <a16:creationId xmlns:a16="http://schemas.microsoft.com/office/drawing/2014/main" id="{00000000-0008-0000-0000-00000A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79" name="Text Box 181">
          <a:extLst>
            <a:ext uri="{FF2B5EF4-FFF2-40B4-BE49-F238E27FC236}">
              <a16:creationId xmlns:a16="http://schemas.microsoft.com/office/drawing/2014/main" id="{00000000-0008-0000-0000-00000B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80" name="Text Box 176">
          <a:extLst>
            <a:ext uri="{FF2B5EF4-FFF2-40B4-BE49-F238E27FC236}">
              <a16:creationId xmlns:a16="http://schemas.microsoft.com/office/drawing/2014/main" id="{00000000-0008-0000-0000-00000C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81" name="Text Box 177">
          <a:extLst>
            <a:ext uri="{FF2B5EF4-FFF2-40B4-BE49-F238E27FC236}">
              <a16:creationId xmlns:a16="http://schemas.microsoft.com/office/drawing/2014/main" id="{00000000-0008-0000-0000-00000D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82" name="Text Box 178">
          <a:extLst>
            <a:ext uri="{FF2B5EF4-FFF2-40B4-BE49-F238E27FC236}">
              <a16:creationId xmlns:a16="http://schemas.microsoft.com/office/drawing/2014/main" id="{00000000-0008-0000-0000-00000E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83" name="Text Box 181">
          <a:extLst>
            <a:ext uri="{FF2B5EF4-FFF2-40B4-BE49-F238E27FC236}">
              <a16:creationId xmlns:a16="http://schemas.microsoft.com/office/drawing/2014/main" id="{00000000-0008-0000-0000-00000F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84" name="Text Box 176">
          <a:extLst>
            <a:ext uri="{FF2B5EF4-FFF2-40B4-BE49-F238E27FC236}">
              <a16:creationId xmlns:a16="http://schemas.microsoft.com/office/drawing/2014/main" id="{00000000-0008-0000-0000-000010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85" name="Text Box 177">
          <a:extLst>
            <a:ext uri="{FF2B5EF4-FFF2-40B4-BE49-F238E27FC236}">
              <a16:creationId xmlns:a16="http://schemas.microsoft.com/office/drawing/2014/main" id="{00000000-0008-0000-0000-000011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86" name="Text Box 178">
          <a:extLst>
            <a:ext uri="{FF2B5EF4-FFF2-40B4-BE49-F238E27FC236}">
              <a16:creationId xmlns:a16="http://schemas.microsoft.com/office/drawing/2014/main" id="{00000000-0008-0000-0000-000012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87" name="Text Box 181">
          <a:extLst>
            <a:ext uri="{FF2B5EF4-FFF2-40B4-BE49-F238E27FC236}">
              <a16:creationId xmlns:a16="http://schemas.microsoft.com/office/drawing/2014/main" id="{00000000-0008-0000-0000-000013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88" name="Text Box 200">
          <a:extLst>
            <a:ext uri="{FF2B5EF4-FFF2-40B4-BE49-F238E27FC236}">
              <a16:creationId xmlns:a16="http://schemas.microsoft.com/office/drawing/2014/main" id="{00000000-0008-0000-0000-000014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89" name="Text Box 198">
          <a:extLst>
            <a:ext uri="{FF2B5EF4-FFF2-40B4-BE49-F238E27FC236}">
              <a16:creationId xmlns:a16="http://schemas.microsoft.com/office/drawing/2014/main" id="{00000000-0008-0000-0000-000015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90" name="Text Box 199">
          <a:extLst>
            <a:ext uri="{FF2B5EF4-FFF2-40B4-BE49-F238E27FC236}">
              <a16:creationId xmlns:a16="http://schemas.microsoft.com/office/drawing/2014/main" id="{00000000-0008-0000-0000-000016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91" name="Text Box 200">
          <a:extLst>
            <a:ext uri="{FF2B5EF4-FFF2-40B4-BE49-F238E27FC236}">
              <a16:creationId xmlns:a16="http://schemas.microsoft.com/office/drawing/2014/main" id="{00000000-0008-0000-0000-000017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92" name="Text Box 183">
          <a:extLst>
            <a:ext uri="{FF2B5EF4-FFF2-40B4-BE49-F238E27FC236}">
              <a16:creationId xmlns:a16="http://schemas.microsoft.com/office/drawing/2014/main" id="{00000000-0008-0000-0000-000018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93" name="Text Box 183">
          <a:extLst>
            <a:ext uri="{FF2B5EF4-FFF2-40B4-BE49-F238E27FC236}">
              <a16:creationId xmlns:a16="http://schemas.microsoft.com/office/drawing/2014/main" id="{00000000-0008-0000-0000-000019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94" name="Text Box 205">
          <a:extLst>
            <a:ext uri="{FF2B5EF4-FFF2-40B4-BE49-F238E27FC236}">
              <a16:creationId xmlns:a16="http://schemas.microsoft.com/office/drawing/2014/main" id="{00000000-0008-0000-0000-00001A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795" name="Text Box 205">
          <a:extLst>
            <a:ext uri="{FF2B5EF4-FFF2-40B4-BE49-F238E27FC236}">
              <a16:creationId xmlns:a16="http://schemas.microsoft.com/office/drawing/2014/main" id="{00000000-0008-0000-0000-00001B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96" name="Text Box 176">
          <a:extLst>
            <a:ext uri="{FF2B5EF4-FFF2-40B4-BE49-F238E27FC236}">
              <a16:creationId xmlns:a16="http://schemas.microsoft.com/office/drawing/2014/main" id="{00000000-0008-0000-0000-00001C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97" name="Text Box 177">
          <a:extLst>
            <a:ext uri="{FF2B5EF4-FFF2-40B4-BE49-F238E27FC236}">
              <a16:creationId xmlns:a16="http://schemas.microsoft.com/office/drawing/2014/main" id="{00000000-0008-0000-0000-00001D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98" name="Text Box 178">
          <a:extLst>
            <a:ext uri="{FF2B5EF4-FFF2-40B4-BE49-F238E27FC236}">
              <a16:creationId xmlns:a16="http://schemas.microsoft.com/office/drawing/2014/main" id="{00000000-0008-0000-0000-00001E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799" name="Text Box 181">
          <a:extLst>
            <a:ext uri="{FF2B5EF4-FFF2-40B4-BE49-F238E27FC236}">
              <a16:creationId xmlns:a16="http://schemas.microsoft.com/office/drawing/2014/main" id="{00000000-0008-0000-0000-00001F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800" name="Text Box 176">
          <a:extLst>
            <a:ext uri="{FF2B5EF4-FFF2-40B4-BE49-F238E27FC236}">
              <a16:creationId xmlns:a16="http://schemas.microsoft.com/office/drawing/2014/main" id="{00000000-0008-0000-0000-000020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21127</xdr:rowOff>
    </xdr:to>
    <xdr:sp macro="" textlink="">
      <xdr:nvSpPr>
        <xdr:cNvPr id="801" name="Text Box 177">
          <a:extLst>
            <a:ext uri="{FF2B5EF4-FFF2-40B4-BE49-F238E27FC236}">
              <a16:creationId xmlns:a16="http://schemas.microsoft.com/office/drawing/2014/main" id="{00000000-0008-0000-0000-000021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802" name="Text Box 198">
          <a:extLst>
            <a:ext uri="{FF2B5EF4-FFF2-40B4-BE49-F238E27FC236}">
              <a16:creationId xmlns:a16="http://schemas.microsoft.com/office/drawing/2014/main" id="{00000000-0008-0000-0000-000022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803" name="Text Box 199">
          <a:extLst>
            <a:ext uri="{FF2B5EF4-FFF2-40B4-BE49-F238E27FC236}">
              <a16:creationId xmlns:a16="http://schemas.microsoft.com/office/drawing/2014/main" id="{00000000-0008-0000-0000-000023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804" name="Text Box 200">
          <a:extLst>
            <a:ext uri="{FF2B5EF4-FFF2-40B4-BE49-F238E27FC236}">
              <a16:creationId xmlns:a16="http://schemas.microsoft.com/office/drawing/2014/main" id="{00000000-0008-0000-0000-000024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805" name="Text Box 203">
          <a:extLst>
            <a:ext uri="{FF2B5EF4-FFF2-40B4-BE49-F238E27FC236}">
              <a16:creationId xmlns:a16="http://schemas.microsoft.com/office/drawing/2014/main" id="{00000000-0008-0000-0000-000025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21127</xdr:rowOff>
    </xdr:to>
    <xdr:sp macro="" textlink="">
      <xdr:nvSpPr>
        <xdr:cNvPr id="806" name="Text Box 198">
          <a:extLst>
            <a:ext uri="{FF2B5EF4-FFF2-40B4-BE49-F238E27FC236}">
              <a16:creationId xmlns:a16="http://schemas.microsoft.com/office/drawing/2014/main" id="{00000000-0008-0000-0000-000026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07" name="Text Box 176">
          <a:extLst>
            <a:ext uri="{FF2B5EF4-FFF2-40B4-BE49-F238E27FC236}">
              <a16:creationId xmlns:a16="http://schemas.microsoft.com/office/drawing/2014/main" id="{00000000-0008-0000-0000-000027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08" name="Text Box 177">
          <a:extLst>
            <a:ext uri="{FF2B5EF4-FFF2-40B4-BE49-F238E27FC236}">
              <a16:creationId xmlns:a16="http://schemas.microsoft.com/office/drawing/2014/main" id="{00000000-0008-0000-0000-000028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09" name="Text Box 178">
          <a:extLst>
            <a:ext uri="{FF2B5EF4-FFF2-40B4-BE49-F238E27FC236}">
              <a16:creationId xmlns:a16="http://schemas.microsoft.com/office/drawing/2014/main" id="{00000000-0008-0000-0000-000029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0" name="Text Box 181">
          <a:extLst>
            <a:ext uri="{FF2B5EF4-FFF2-40B4-BE49-F238E27FC236}">
              <a16:creationId xmlns:a16="http://schemas.microsoft.com/office/drawing/2014/main" id="{00000000-0008-0000-0000-00002A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1" name="Text Box 176">
          <a:extLst>
            <a:ext uri="{FF2B5EF4-FFF2-40B4-BE49-F238E27FC236}">
              <a16:creationId xmlns:a16="http://schemas.microsoft.com/office/drawing/2014/main" id="{00000000-0008-0000-0000-00002B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2" name="Text Box 177">
          <a:extLst>
            <a:ext uri="{FF2B5EF4-FFF2-40B4-BE49-F238E27FC236}">
              <a16:creationId xmlns:a16="http://schemas.microsoft.com/office/drawing/2014/main" id="{00000000-0008-0000-0000-00002C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3" name="Text Box 178">
          <a:extLst>
            <a:ext uri="{FF2B5EF4-FFF2-40B4-BE49-F238E27FC236}">
              <a16:creationId xmlns:a16="http://schemas.microsoft.com/office/drawing/2014/main" id="{00000000-0008-0000-0000-00002D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4" name="Text Box 181">
          <a:extLst>
            <a:ext uri="{FF2B5EF4-FFF2-40B4-BE49-F238E27FC236}">
              <a16:creationId xmlns:a16="http://schemas.microsoft.com/office/drawing/2014/main" id="{00000000-0008-0000-0000-00002E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5" name="Text Box 183">
          <a:extLst>
            <a:ext uri="{FF2B5EF4-FFF2-40B4-BE49-F238E27FC236}">
              <a16:creationId xmlns:a16="http://schemas.microsoft.com/office/drawing/2014/main" id="{00000000-0008-0000-0000-00002F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6" name="Text Box 183">
          <a:extLst>
            <a:ext uri="{FF2B5EF4-FFF2-40B4-BE49-F238E27FC236}">
              <a16:creationId xmlns:a16="http://schemas.microsoft.com/office/drawing/2014/main" id="{00000000-0008-0000-0000-000030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7" name="Text Box 176">
          <a:extLst>
            <a:ext uri="{FF2B5EF4-FFF2-40B4-BE49-F238E27FC236}">
              <a16:creationId xmlns:a16="http://schemas.microsoft.com/office/drawing/2014/main" id="{00000000-0008-0000-0000-000031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8" name="Text Box 177">
          <a:extLst>
            <a:ext uri="{FF2B5EF4-FFF2-40B4-BE49-F238E27FC236}">
              <a16:creationId xmlns:a16="http://schemas.microsoft.com/office/drawing/2014/main" id="{00000000-0008-0000-0000-000032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19" name="Text Box 178">
          <a:extLst>
            <a:ext uri="{FF2B5EF4-FFF2-40B4-BE49-F238E27FC236}">
              <a16:creationId xmlns:a16="http://schemas.microsoft.com/office/drawing/2014/main" id="{00000000-0008-0000-0000-000033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0" name="Text Box 181">
          <a:extLst>
            <a:ext uri="{FF2B5EF4-FFF2-40B4-BE49-F238E27FC236}">
              <a16:creationId xmlns:a16="http://schemas.microsoft.com/office/drawing/2014/main" id="{00000000-0008-0000-0000-000034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1" name="Text Box 176">
          <a:extLst>
            <a:ext uri="{FF2B5EF4-FFF2-40B4-BE49-F238E27FC236}">
              <a16:creationId xmlns:a16="http://schemas.microsoft.com/office/drawing/2014/main" id="{00000000-0008-0000-0000-000035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2" name="Text Box 177">
          <a:extLst>
            <a:ext uri="{FF2B5EF4-FFF2-40B4-BE49-F238E27FC236}">
              <a16:creationId xmlns:a16="http://schemas.microsoft.com/office/drawing/2014/main" id="{00000000-0008-0000-0000-000036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3" name="Text Box 181">
          <a:extLst>
            <a:ext uri="{FF2B5EF4-FFF2-40B4-BE49-F238E27FC236}">
              <a16:creationId xmlns:a16="http://schemas.microsoft.com/office/drawing/2014/main" id="{00000000-0008-0000-0000-000037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4" name="Text Box 176">
          <a:extLst>
            <a:ext uri="{FF2B5EF4-FFF2-40B4-BE49-F238E27FC236}">
              <a16:creationId xmlns:a16="http://schemas.microsoft.com/office/drawing/2014/main" id="{00000000-0008-0000-0000-000038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5" name="Text Box 177">
          <a:extLst>
            <a:ext uri="{FF2B5EF4-FFF2-40B4-BE49-F238E27FC236}">
              <a16:creationId xmlns:a16="http://schemas.microsoft.com/office/drawing/2014/main" id="{00000000-0008-0000-0000-000039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6" name="Text Box 178">
          <a:extLst>
            <a:ext uri="{FF2B5EF4-FFF2-40B4-BE49-F238E27FC236}">
              <a16:creationId xmlns:a16="http://schemas.microsoft.com/office/drawing/2014/main" id="{00000000-0008-0000-0000-00003A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7" name="Text Box 181">
          <a:extLst>
            <a:ext uri="{FF2B5EF4-FFF2-40B4-BE49-F238E27FC236}">
              <a16:creationId xmlns:a16="http://schemas.microsoft.com/office/drawing/2014/main" id="{00000000-0008-0000-0000-00003B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8" name="Text Box 176">
          <a:extLst>
            <a:ext uri="{FF2B5EF4-FFF2-40B4-BE49-F238E27FC236}">
              <a16:creationId xmlns:a16="http://schemas.microsoft.com/office/drawing/2014/main" id="{00000000-0008-0000-0000-00003C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29" name="Text Box 177">
          <a:extLst>
            <a:ext uri="{FF2B5EF4-FFF2-40B4-BE49-F238E27FC236}">
              <a16:creationId xmlns:a16="http://schemas.microsoft.com/office/drawing/2014/main" id="{00000000-0008-0000-0000-00003D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30" name="Text Box 178">
          <a:extLst>
            <a:ext uri="{FF2B5EF4-FFF2-40B4-BE49-F238E27FC236}">
              <a16:creationId xmlns:a16="http://schemas.microsoft.com/office/drawing/2014/main" id="{00000000-0008-0000-0000-00003E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31" name="Text Box 181">
          <a:extLst>
            <a:ext uri="{FF2B5EF4-FFF2-40B4-BE49-F238E27FC236}">
              <a16:creationId xmlns:a16="http://schemas.microsoft.com/office/drawing/2014/main" id="{00000000-0008-0000-0000-00003F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32" name="Text Box 198">
          <a:extLst>
            <a:ext uri="{FF2B5EF4-FFF2-40B4-BE49-F238E27FC236}">
              <a16:creationId xmlns:a16="http://schemas.microsoft.com/office/drawing/2014/main" id="{00000000-0008-0000-0000-000040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33" name="Text Box 199">
          <a:extLst>
            <a:ext uri="{FF2B5EF4-FFF2-40B4-BE49-F238E27FC236}">
              <a16:creationId xmlns:a16="http://schemas.microsoft.com/office/drawing/2014/main" id="{00000000-0008-0000-0000-000041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34" name="Text Box 200">
          <a:extLst>
            <a:ext uri="{FF2B5EF4-FFF2-40B4-BE49-F238E27FC236}">
              <a16:creationId xmlns:a16="http://schemas.microsoft.com/office/drawing/2014/main" id="{00000000-0008-0000-0000-000042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35" name="Text Box 198">
          <a:extLst>
            <a:ext uri="{FF2B5EF4-FFF2-40B4-BE49-F238E27FC236}">
              <a16:creationId xmlns:a16="http://schemas.microsoft.com/office/drawing/2014/main" id="{00000000-0008-0000-0000-000043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36" name="Text Box 199">
          <a:extLst>
            <a:ext uri="{FF2B5EF4-FFF2-40B4-BE49-F238E27FC236}">
              <a16:creationId xmlns:a16="http://schemas.microsoft.com/office/drawing/2014/main" id="{00000000-0008-0000-0000-000044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37" name="Text Box 200">
          <a:extLst>
            <a:ext uri="{FF2B5EF4-FFF2-40B4-BE49-F238E27FC236}">
              <a16:creationId xmlns:a16="http://schemas.microsoft.com/office/drawing/2014/main" id="{00000000-0008-0000-0000-000045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38" name="Text Box 203">
          <a:extLst>
            <a:ext uri="{FF2B5EF4-FFF2-40B4-BE49-F238E27FC236}">
              <a16:creationId xmlns:a16="http://schemas.microsoft.com/office/drawing/2014/main" id="{00000000-0008-0000-0000-000046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39" name="Text Box 176">
          <a:extLst>
            <a:ext uri="{FF2B5EF4-FFF2-40B4-BE49-F238E27FC236}">
              <a16:creationId xmlns:a16="http://schemas.microsoft.com/office/drawing/2014/main" id="{00000000-0008-0000-0000-000047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40" name="Text Box 177">
          <a:extLst>
            <a:ext uri="{FF2B5EF4-FFF2-40B4-BE49-F238E27FC236}">
              <a16:creationId xmlns:a16="http://schemas.microsoft.com/office/drawing/2014/main" id="{00000000-0008-0000-0000-000048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41" name="Text Box 178">
          <a:extLst>
            <a:ext uri="{FF2B5EF4-FFF2-40B4-BE49-F238E27FC236}">
              <a16:creationId xmlns:a16="http://schemas.microsoft.com/office/drawing/2014/main" id="{00000000-0008-0000-0000-000049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42" name="Text Box 181">
          <a:extLst>
            <a:ext uri="{FF2B5EF4-FFF2-40B4-BE49-F238E27FC236}">
              <a16:creationId xmlns:a16="http://schemas.microsoft.com/office/drawing/2014/main" id="{00000000-0008-0000-0000-00004A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43" name="Text Box 176">
          <a:extLst>
            <a:ext uri="{FF2B5EF4-FFF2-40B4-BE49-F238E27FC236}">
              <a16:creationId xmlns:a16="http://schemas.microsoft.com/office/drawing/2014/main" id="{00000000-0008-0000-0000-00004B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44" name="Text Box 177">
          <a:extLst>
            <a:ext uri="{FF2B5EF4-FFF2-40B4-BE49-F238E27FC236}">
              <a16:creationId xmlns:a16="http://schemas.microsoft.com/office/drawing/2014/main" id="{00000000-0008-0000-0000-00004C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45" name="Text Box 178">
          <a:extLst>
            <a:ext uri="{FF2B5EF4-FFF2-40B4-BE49-F238E27FC236}">
              <a16:creationId xmlns:a16="http://schemas.microsoft.com/office/drawing/2014/main" id="{00000000-0008-0000-0000-00004D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46" name="Text Box 181">
          <a:extLst>
            <a:ext uri="{FF2B5EF4-FFF2-40B4-BE49-F238E27FC236}">
              <a16:creationId xmlns:a16="http://schemas.microsoft.com/office/drawing/2014/main" id="{00000000-0008-0000-0000-00004E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47" name="Text Box 198">
          <a:extLst>
            <a:ext uri="{FF2B5EF4-FFF2-40B4-BE49-F238E27FC236}">
              <a16:creationId xmlns:a16="http://schemas.microsoft.com/office/drawing/2014/main" id="{00000000-0008-0000-0000-00004F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48" name="Text Box 199">
          <a:extLst>
            <a:ext uri="{FF2B5EF4-FFF2-40B4-BE49-F238E27FC236}">
              <a16:creationId xmlns:a16="http://schemas.microsoft.com/office/drawing/2014/main" id="{00000000-0008-0000-0000-000050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49" name="Text Box 200">
          <a:extLst>
            <a:ext uri="{FF2B5EF4-FFF2-40B4-BE49-F238E27FC236}">
              <a16:creationId xmlns:a16="http://schemas.microsoft.com/office/drawing/2014/main" id="{00000000-0008-0000-0000-000051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0" name="Text Box 178">
          <a:extLst>
            <a:ext uri="{FF2B5EF4-FFF2-40B4-BE49-F238E27FC236}">
              <a16:creationId xmlns:a16="http://schemas.microsoft.com/office/drawing/2014/main" id="{00000000-0008-0000-0000-000052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1" name="Text Box 181">
          <a:extLst>
            <a:ext uri="{FF2B5EF4-FFF2-40B4-BE49-F238E27FC236}">
              <a16:creationId xmlns:a16="http://schemas.microsoft.com/office/drawing/2014/main" id="{00000000-0008-0000-0000-000053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2" name="Text Box 176">
          <a:extLst>
            <a:ext uri="{FF2B5EF4-FFF2-40B4-BE49-F238E27FC236}">
              <a16:creationId xmlns:a16="http://schemas.microsoft.com/office/drawing/2014/main" id="{00000000-0008-0000-0000-000054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3" name="Text Box 177">
          <a:extLst>
            <a:ext uri="{FF2B5EF4-FFF2-40B4-BE49-F238E27FC236}">
              <a16:creationId xmlns:a16="http://schemas.microsoft.com/office/drawing/2014/main" id="{00000000-0008-0000-0000-000055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4" name="Text Box 178">
          <a:extLst>
            <a:ext uri="{FF2B5EF4-FFF2-40B4-BE49-F238E27FC236}">
              <a16:creationId xmlns:a16="http://schemas.microsoft.com/office/drawing/2014/main" id="{00000000-0008-0000-0000-000056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5" name="Text Box 181">
          <a:extLst>
            <a:ext uri="{FF2B5EF4-FFF2-40B4-BE49-F238E27FC236}">
              <a16:creationId xmlns:a16="http://schemas.microsoft.com/office/drawing/2014/main" id="{00000000-0008-0000-0000-000057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6" name="Text Box 176">
          <a:extLst>
            <a:ext uri="{FF2B5EF4-FFF2-40B4-BE49-F238E27FC236}">
              <a16:creationId xmlns:a16="http://schemas.microsoft.com/office/drawing/2014/main" id="{00000000-0008-0000-0000-000058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7" name="Text Box 177">
          <a:extLst>
            <a:ext uri="{FF2B5EF4-FFF2-40B4-BE49-F238E27FC236}">
              <a16:creationId xmlns:a16="http://schemas.microsoft.com/office/drawing/2014/main" id="{00000000-0008-0000-0000-000059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8" name="Text Box 178">
          <a:extLst>
            <a:ext uri="{FF2B5EF4-FFF2-40B4-BE49-F238E27FC236}">
              <a16:creationId xmlns:a16="http://schemas.microsoft.com/office/drawing/2014/main" id="{00000000-0008-0000-0000-00005A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59" name="Text Box 181">
          <a:extLst>
            <a:ext uri="{FF2B5EF4-FFF2-40B4-BE49-F238E27FC236}">
              <a16:creationId xmlns:a16="http://schemas.microsoft.com/office/drawing/2014/main" id="{00000000-0008-0000-0000-00005B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60" name="Text Box 176">
          <a:extLst>
            <a:ext uri="{FF2B5EF4-FFF2-40B4-BE49-F238E27FC236}">
              <a16:creationId xmlns:a16="http://schemas.microsoft.com/office/drawing/2014/main" id="{00000000-0008-0000-0000-00005C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61" name="Text Box 177">
          <a:extLst>
            <a:ext uri="{FF2B5EF4-FFF2-40B4-BE49-F238E27FC236}">
              <a16:creationId xmlns:a16="http://schemas.microsoft.com/office/drawing/2014/main" id="{00000000-0008-0000-0000-00005D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62" name="Text Box 178">
          <a:extLst>
            <a:ext uri="{FF2B5EF4-FFF2-40B4-BE49-F238E27FC236}">
              <a16:creationId xmlns:a16="http://schemas.microsoft.com/office/drawing/2014/main" id="{00000000-0008-0000-0000-00005E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63" name="Text Box 181">
          <a:extLst>
            <a:ext uri="{FF2B5EF4-FFF2-40B4-BE49-F238E27FC236}">
              <a16:creationId xmlns:a16="http://schemas.microsoft.com/office/drawing/2014/main" id="{00000000-0008-0000-0000-00005F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64" name="Text Box 200">
          <a:extLst>
            <a:ext uri="{FF2B5EF4-FFF2-40B4-BE49-F238E27FC236}">
              <a16:creationId xmlns:a16="http://schemas.microsoft.com/office/drawing/2014/main" id="{00000000-0008-0000-0000-000060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65" name="Text Box 198">
          <a:extLst>
            <a:ext uri="{FF2B5EF4-FFF2-40B4-BE49-F238E27FC236}">
              <a16:creationId xmlns:a16="http://schemas.microsoft.com/office/drawing/2014/main" id="{00000000-0008-0000-0000-000061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66" name="Text Box 199">
          <a:extLst>
            <a:ext uri="{FF2B5EF4-FFF2-40B4-BE49-F238E27FC236}">
              <a16:creationId xmlns:a16="http://schemas.microsoft.com/office/drawing/2014/main" id="{00000000-0008-0000-0000-000062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67" name="Text Box 200">
          <a:extLst>
            <a:ext uri="{FF2B5EF4-FFF2-40B4-BE49-F238E27FC236}">
              <a16:creationId xmlns:a16="http://schemas.microsoft.com/office/drawing/2014/main" id="{00000000-0008-0000-0000-000063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68" name="Text Box 183">
          <a:extLst>
            <a:ext uri="{FF2B5EF4-FFF2-40B4-BE49-F238E27FC236}">
              <a16:creationId xmlns:a16="http://schemas.microsoft.com/office/drawing/2014/main" id="{00000000-0008-0000-0000-000064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69" name="Text Box 183">
          <a:extLst>
            <a:ext uri="{FF2B5EF4-FFF2-40B4-BE49-F238E27FC236}">
              <a16:creationId xmlns:a16="http://schemas.microsoft.com/office/drawing/2014/main" id="{00000000-0008-0000-0000-000065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70" name="Text Box 205">
          <a:extLst>
            <a:ext uri="{FF2B5EF4-FFF2-40B4-BE49-F238E27FC236}">
              <a16:creationId xmlns:a16="http://schemas.microsoft.com/office/drawing/2014/main" id="{00000000-0008-0000-0000-000066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71" name="Text Box 205">
          <a:extLst>
            <a:ext uri="{FF2B5EF4-FFF2-40B4-BE49-F238E27FC236}">
              <a16:creationId xmlns:a16="http://schemas.microsoft.com/office/drawing/2014/main" id="{00000000-0008-0000-0000-000067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72" name="Text Box 176">
          <a:extLst>
            <a:ext uri="{FF2B5EF4-FFF2-40B4-BE49-F238E27FC236}">
              <a16:creationId xmlns:a16="http://schemas.microsoft.com/office/drawing/2014/main" id="{00000000-0008-0000-0000-000068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73" name="Text Box 177">
          <a:extLst>
            <a:ext uri="{FF2B5EF4-FFF2-40B4-BE49-F238E27FC236}">
              <a16:creationId xmlns:a16="http://schemas.microsoft.com/office/drawing/2014/main" id="{00000000-0008-0000-0000-000069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74" name="Text Box 178">
          <a:extLst>
            <a:ext uri="{FF2B5EF4-FFF2-40B4-BE49-F238E27FC236}">
              <a16:creationId xmlns:a16="http://schemas.microsoft.com/office/drawing/2014/main" id="{00000000-0008-0000-0000-00006A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75" name="Text Box 181">
          <a:extLst>
            <a:ext uri="{FF2B5EF4-FFF2-40B4-BE49-F238E27FC236}">
              <a16:creationId xmlns:a16="http://schemas.microsoft.com/office/drawing/2014/main" id="{00000000-0008-0000-0000-00006B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76" name="Text Box 176">
          <a:extLst>
            <a:ext uri="{FF2B5EF4-FFF2-40B4-BE49-F238E27FC236}">
              <a16:creationId xmlns:a16="http://schemas.microsoft.com/office/drawing/2014/main" id="{00000000-0008-0000-0000-00006C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77" name="Text Box 177">
          <a:extLst>
            <a:ext uri="{FF2B5EF4-FFF2-40B4-BE49-F238E27FC236}">
              <a16:creationId xmlns:a16="http://schemas.microsoft.com/office/drawing/2014/main" id="{00000000-0008-0000-0000-00006D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152400</xdr:colOff>
      <xdr:row>4</xdr:row>
      <xdr:rowOff>15908</xdr:rowOff>
    </xdr:to>
    <xdr:sp macro="" textlink="">
      <xdr:nvSpPr>
        <xdr:cNvPr id="878" name="Text Box 178">
          <a:extLst>
            <a:ext uri="{FF2B5EF4-FFF2-40B4-BE49-F238E27FC236}">
              <a16:creationId xmlns:a16="http://schemas.microsoft.com/office/drawing/2014/main" id="{00000000-0008-0000-0000-00006E030000}"/>
            </a:ext>
          </a:extLst>
        </xdr:cNvPr>
        <xdr:cNvSpPr txBox="1">
          <a:spLocks noChangeArrowheads="1"/>
        </xdr:cNvSpPr>
      </xdr:nvSpPr>
      <xdr:spPr bwMode="auto">
        <a:xfrm>
          <a:off x="12239625" y="2457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79" name="Text Box 198">
          <a:extLst>
            <a:ext uri="{FF2B5EF4-FFF2-40B4-BE49-F238E27FC236}">
              <a16:creationId xmlns:a16="http://schemas.microsoft.com/office/drawing/2014/main" id="{00000000-0008-0000-0000-00006F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80" name="Text Box 199">
          <a:extLst>
            <a:ext uri="{FF2B5EF4-FFF2-40B4-BE49-F238E27FC236}">
              <a16:creationId xmlns:a16="http://schemas.microsoft.com/office/drawing/2014/main" id="{00000000-0008-0000-0000-000070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81" name="Text Box 200">
          <a:extLst>
            <a:ext uri="{FF2B5EF4-FFF2-40B4-BE49-F238E27FC236}">
              <a16:creationId xmlns:a16="http://schemas.microsoft.com/office/drawing/2014/main" id="{00000000-0008-0000-0000-000071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3</xdr:row>
      <xdr:rowOff>0</xdr:rowOff>
    </xdr:from>
    <xdr:to>
      <xdr:col>7</xdr:col>
      <xdr:colOff>243840</xdr:colOff>
      <xdr:row>4</xdr:row>
      <xdr:rowOff>15908</xdr:rowOff>
    </xdr:to>
    <xdr:sp macro="" textlink="">
      <xdr:nvSpPr>
        <xdr:cNvPr id="882" name="Text Box 203">
          <a:extLst>
            <a:ext uri="{FF2B5EF4-FFF2-40B4-BE49-F238E27FC236}">
              <a16:creationId xmlns:a16="http://schemas.microsoft.com/office/drawing/2014/main" id="{00000000-0008-0000-0000-000072030000}"/>
            </a:ext>
          </a:extLst>
        </xdr:cNvPr>
        <xdr:cNvSpPr txBox="1">
          <a:spLocks noChangeArrowheads="1"/>
        </xdr:cNvSpPr>
      </xdr:nvSpPr>
      <xdr:spPr bwMode="auto">
        <a:xfrm>
          <a:off x="12239625" y="24574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83" name="Text Box 176">
          <a:extLst>
            <a:ext uri="{FF2B5EF4-FFF2-40B4-BE49-F238E27FC236}">
              <a16:creationId xmlns:a16="http://schemas.microsoft.com/office/drawing/2014/main" id="{00000000-0008-0000-0000-000073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84" name="Text Box 177">
          <a:extLst>
            <a:ext uri="{FF2B5EF4-FFF2-40B4-BE49-F238E27FC236}">
              <a16:creationId xmlns:a16="http://schemas.microsoft.com/office/drawing/2014/main" id="{00000000-0008-0000-0000-000074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85" name="Text Box 178">
          <a:extLst>
            <a:ext uri="{FF2B5EF4-FFF2-40B4-BE49-F238E27FC236}">
              <a16:creationId xmlns:a16="http://schemas.microsoft.com/office/drawing/2014/main" id="{00000000-0008-0000-0000-000075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86" name="Text Box 181">
          <a:extLst>
            <a:ext uri="{FF2B5EF4-FFF2-40B4-BE49-F238E27FC236}">
              <a16:creationId xmlns:a16="http://schemas.microsoft.com/office/drawing/2014/main" id="{00000000-0008-0000-0000-000076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87" name="Text Box 176">
          <a:extLst>
            <a:ext uri="{FF2B5EF4-FFF2-40B4-BE49-F238E27FC236}">
              <a16:creationId xmlns:a16="http://schemas.microsoft.com/office/drawing/2014/main" id="{00000000-0008-0000-0000-00007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88" name="Text Box 177">
          <a:extLst>
            <a:ext uri="{FF2B5EF4-FFF2-40B4-BE49-F238E27FC236}">
              <a16:creationId xmlns:a16="http://schemas.microsoft.com/office/drawing/2014/main" id="{00000000-0008-0000-0000-00007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89" name="Text Box 178">
          <a:extLst>
            <a:ext uri="{FF2B5EF4-FFF2-40B4-BE49-F238E27FC236}">
              <a16:creationId xmlns:a16="http://schemas.microsoft.com/office/drawing/2014/main" id="{00000000-0008-0000-0000-000079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90" name="Text Box 181">
          <a:extLst>
            <a:ext uri="{FF2B5EF4-FFF2-40B4-BE49-F238E27FC236}">
              <a16:creationId xmlns:a16="http://schemas.microsoft.com/office/drawing/2014/main" id="{00000000-0008-0000-0000-00007A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891" name="Text Box 199">
          <a:extLst>
            <a:ext uri="{FF2B5EF4-FFF2-40B4-BE49-F238E27FC236}">
              <a16:creationId xmlns:a16="http://schemas.microsoft.com/office/drawing/2014/main" id="{00000000-0008-0000-0000-00007B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892" name="Text Box 200">
          <a:extLst>
            <a:ext uri="{FF2B5EF4-FFF2-40B4-BE49-F238E27FC236}">
              <a16:creationId xmlns:a16="http://schemas.microsoft.com/office/drawing/2014/main" id="{00000000-0008-0000-0000-00007C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893" name="Text Box 198">
          <a:extLst>
            <a:ext uri="{FF2B5EF4-FFF2-40B4-BE49-F238E27FC236}">
              <a16:creationId xmlns:a16="http://schemas.microsoft.com/office/drawing/2014/main" id="{00000000-0008-0000-0000-00007D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894" name="Text Box 199">
          <a:extLst>
            <a:ext uri="{FF2B5EF4-FFF2-40B4-BE49-F238E27FC236}">
              <a16:creationId xmlns:a16="http://schemas.microsoft.com/office/drawing/2014/main" id="{00000000-0008-0000-0000-00007E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895" name="Text Box 200">
          <a:extLst>
            <a:ext uri="{FF2B5EF4-FFF2-40B4-BE49-F238E27FC236}">
              <a16:creationId xmlns:a16="http://schemas.microsoft.com/office/drawing/2014/main" id="{00000000-0008-0000-0000-00007F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896" name="Text Box 203">
          <a:extLst>
            <a:ext uri="{FF2B5EF4-FFF2-40B4-BE49-F238E27FC236}">
              <a16:creationId xmlns:a16="http://schemas.microsoft.com/office/drawing/2014/main" id="{00000000-0008-0000-0000-000080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97" name="Text Box 176">
          <a:extLst>
            <a:ext uri="{FF2B5EF4-FFF2-40B4-BE49-F238E27FC236}">
              <a16:creationId xmlns:a16="http://schemas.microsoft.com/office/drawing/2014/main" id="{00000000-0008-0000-0000-000081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98" name="Text Box 177">
          <a:extLst>
            <a:ext uri="{FF2B5EF4-FFF2-40B4-BE49-F238E27FC236}">
              <a16:creationId xmlns:a16="http://schemas.microsoft.com/office/drawing/2014/main" id="{00000000-0008-0000-0000-000082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899" name="Text Box 178">
          <a:extLst>
            <a:ext uri="{FF2B5EF4-FFF2-40B4-BE49-F238E27FC236}">
              <a16:creationId xmlns:a16="http://schemas.microsoft.com/office/drawing/2014/main" id="{00000000-0008-0000-0000-000083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00" name="Text Box 181">
          <a:extLst>
            <a:ext uri="{FF2B5EF4-FFF2-40B4-BE49-F238E27FC236}">
              <a16:creationId xmlns:a16="http://schemas.microsoft.com/office/drawing/2014/main" id="{00000000-0008-0000-0000-000084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01" name="Text Box 176">
          <a:extLst>
            <a:ext uri="{FF2B5EF4-FFF2-40B4-BE49-F238E27FC236}">
              <a16:creationId xmlns:a16="http://schemas.microsoft.com/office/drawing/2014/main" id="{00000000-0008-0000-0000-000085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02" name="Text Box 177">
          <a:extLst>
            <a:ext uri="{FF2B5EF4-FFF2-40B4-BE49-F238E27FC236}">
              <a16:creationId xmlns:a16="http://schemas.microsoft.com/office/drawing/2014/main" id="{00000000-0008-0000-0000-000086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03" name="Text Box 178">
          <a:extLst>
            <a:ext uri="{FF2B5EF4-FFF2-40B4-BE49-F238E27FC236}">
              <a16:creationId xmlns:a16="http://schemas.microsoft.com/office/drawing/2014/main" id="{00000000-0008-0000-0000-00008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04" name="Text Box 181">
          <a:extLst>
            <a:ext uri="{FF2B5EF4-FFF2-40B4-BE49-F238E27FC236}">
              <a16:creationId xmlns:a16="http://schemas.microsoft.com/office/drawing/2014/main" id="{00000000-0008-0000-0000-00008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05" name="Text Box 198">
          <a:extLst>
            <a:ext uri="{FF2B5EF4-FFF2-40B4-BE49-F238E27FC236}">
              <a16:creationId xmlns:a16="http://schemas.microsoft.com/office/drawing/2014/main" id="{00000000-0008-0000-0000-000089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06" name="Text Box 199">
          <a:extLst>
            <a:ext uri="{FF2B5EF4-FFF2-40B4-BE49-F238E27FC236}">
              <a16:creationId xmlns:a16="http://schemas.microsoft.com/office/drawing/2014/main" id="{00000000-0008-0000-0000-00008A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07" name="Text Box 200">
          <a:extLst>
            <a:ext uri="{FF2B5EF4-FFF2-40B4-BE49-F238E27FC236}">
              <a16:creationId xmlns:a16="http://schemas.microsoft.com/office/drawing/2014/main" id="{00000000-0008-0000-0000-00008B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08" name="Text Box 178">
          <a:extLst>
            <a:ext uri="{FF2B5EF4-FFF2-40B4-BE49-F238E27FC236}">
              <a16:creationId xmlns:a16="http://schemas.microsoft.com/office/drawing/2014/main" id="{00000000-0008-0000-0000-00008C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09" name="Text Box 181">
          <a:extLst>
            <a:ext uri="{FF2B5EF4-FFF2-40B4-BE49-F238E27FC236}">
              <a16:creationId xmlns:a16="http://schemas.microsoft.com/office/drawing/2014/main" id="{00000000-0008-0000-0000-00008D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0" name="Text Box 176">
          <a:extLst>
            <a:ext uri="{FF2B5EF4-FFF2-40B4-BE49-F238E27FC236}">
              <a16:creationId xmlns:a16="http://schemas.microsoft.com/office/drawing/2014/main" id="{00000000-0008-0000-0000-00008E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1" name="Text Box 177">
          <a:extLst>
            <a:ext uri="{FF2B5EF4-FFF2-40B4-BE49-F238E27FC236}">
              <a16:creationId xmlns:a16="http://schemas.microsoft.com/office/drawing/2014/main" id="{00000000-0008-0000-0000-00008F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2" name="Text Box 178">
          <a:extLst>
            <a:ext uri="{FF2B5EF4-FFF2-40B4-BE49-F238E27FC236}">
              <a16:creationId xmlns:a16="http://schemas.microsoft.com/office/drawing/2014/main" id="{00000000-0008-0000-0000-000090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3" name="Text Box 181">
          <a:extLst>
            <a:ext uri="{FF2B5EF4-FFF2-40B4-BE49-F238E27FC236}">
              <a16:creationId xmlns:a16="http://schemas.microsoft.com/office/drawing/2014/main" id="{00000000-0008-0000-0000-000091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4" name="Text Box 176">
          <a:extLst>
            <a:ext uri="{FF2B5EF4-FFF2-40B4-BE49-F238E27FC236}">
              <a16:creationId xmlns:a16="http://schemas.microsoft.com/office/drawing/2014/main" id="{00000000-0008-0000-0000-000092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5" name="Text Box 177">
          <a:extLst>
            <a:ext uri="{FF2B5EF4-FFF2-40B4-BE49-F238E27FC236}">
              <a16:creationId xmlns:a16="http://schemas.microsoft.com/office/drawing/2014/main" id="{00000000-0008-0000-0000-000093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6" name="Text Box 178">
          <a:extLst>
            <a:ext uri="{FF2B5EF4-FFF2-40B4-BE49-F238E27FC236}">
              <a16:creationId xmlns:a16="http://schemas.microsoft.com/office/drawing/2014/main" id="{00000000-0008-0000-0000-000094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7" name="Text Box 181">
          <a:extLst>
            <a:ext uri="{FF2B5EF4-FFF2-40B4-BE49-F238E27FC236}">
              <a16:creationId xmlns:a16="http://schemas.microsoft.com/office/drawing/2014/main" id="{00000000-0008-0000-0000-000095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8" name="Text Box 176">
          <a:extLst>
            <a:ext uri="{FF2B5EF4-FFF2-40B4-BE49-F238E27FC236}">
              <a16:creationId xmlns:a16="http://schemas.microsoft.com/office/drawing/2014/main" id="{00000000-0008-0000-0000-000096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19" name="Text Box 177">
          <a:extLst>
            <a:ext uri="{FF2B5EF4-FFF2-40B4-BE49-F238E27FC236}">
              <a16:creationId xmlns:a16="http://schemas.microsoft.com/office/drawing/2014/main" id="{00000000-0008-0000-0000-00009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20" name="Text Box 178">
          <a:extLst>
            <a:ext uri="{FF2B5EF4-FFF2-40B4-BE49-F238E27FC236}">
              <a16:creationId xmlns:a16="http://schemas.microsoft.com/office/drawing/2014/main" id="{00000000-0008-0000-0000-00009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21" name="Text Box 181">
          <a:extLst>
            <a:ext uri="{FF2B5EF4-FFF2-40B4-BE49-F238E27FC236}">
              <a16:creationId xmlns:a16="http://schemas.microsoft.com/office/drawing/2014/main" id="{00000000-0008-0000-0000-000099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22" name="Text Box 200">
          <a:extLst>
            <a:ext uri="{FF2B5EF4-FFF2-40B4-BE49-F238E27FC236}">
              <a16:creationId xmlns:a16="http://schemas.microsoft.com/office/drawing/2014/main" id="{00000000-0008-0000-0000-00009A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23" name="Text Box 198">
          <a:extLst>
            <a:ext uri="{FF2B5EF4-FFF2-40B4-BE49-F238E27FC236}">
              <a16:creationId xmlns:a16="http://schemas.microsoft.com/office/drawing/2014/main" id="{00000000-0008-0000-0000-00009B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24" name="Text Box 199">
          <a:extLst>
            <a:ext uri="{FF2B5EF4-FFF2-40B4-BE49-F238E27FC236}">
              <a16:creationId xmlns:a16="http://schemas.microsoft.com/office/drawing/2014/main" id="{00000000-0008-0000-0000-00009C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25" name="Text Box 200">
          <a:extLst>
            <a:ext uri="{FF2B5EF4-FFF2-40B4-BE49-F238E27FC236}">
              <a16:creationId xmlns:a16="http://schemas.microsoft.com/office/drawing/2014/main" id="{00000000-0008-0000-0000-00009D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26" name="Text Box 183">
          <a:extLst>
            <a:ext uri="{FF2B5EF4-FFF2-40B4-BE49-F238E27FC236}">
              <a16:creationId xmlns:a16="http://schemas.microsoft.com/office/drawing/2014/main" id="{00000000-0008-0000-0000-00009E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27" name="Text Box 183">
          <a:extLst>
            <a:ext uri="{FF2B5EF4-FFF2-40B4-BE49-F238E27FC236}">
              <a16:creationId xmlns:a16="http://schemas.microsoft.com/office/drawing/2014/main" id="{00000000-0008-0000-0000-00009F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28" name="Text Box 205">
          <a:extLst>
            <a:ext uri="{FF2B5EF4-FFF2-40B4-BE49-F238E27FC236}">
              <a16:creationId xmlns:a16="http://schemas.microsoft.com/office/drawing/2014/main" id="{00000000-0008-0000-0000-0000A0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29" name="Text Box 176">
          <a:extLst>
            <a:ext uri="{FF2B5EF4-FFF2-40B4-BE49-F238E27FC236}">
              <a16:creationId xmlns:a16="http://schemas.microsoft.com/office/drawing/2014/main" id="{00000000-0008-0000-0000-0000A1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0" name="Text Box 177">
          <a:extLst>
            <a:ext uri="{FF2B5EF4-FFF2-40B4-BE49-F238E27FC236}">
              <a16:creationId xmlns:a16="http://schemas.microsoft.com/office/drawing/2014/main" id="{00000000-0008-0000-0000-0000A2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1" name="Text Box 178">
          <a:extLst>
            <a:ext uri="{FF2B5EF4-FFF2-40B4-BE49-F238E27FC236}">
              <a16:creationId xmlns:a16="http://schemas.microsoft.com/office/drawing/2014/main" id="{00000000-0008-0000-0000-0000A3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2" name="Text Box 181">
          <a:extLst>
            <a:ext uri="{FF2B5EF4-FFF2-40B4-BE49-F238E27FC236}">
              <a16:creationId xmlns:a16="http://schemas.microsoft.com/office/drawing/2014/main" id="{00000000-0008-0000-0000-0000A4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3" name="Text Box 176">
          <a:extLst>
            <a:ext uri="{FF2B5EF4-FFF2-40B4-BE49-F238E27FC236}">
              <a16:creationId xmlns:a16="http://schemas.microsoft.com/office/drawing/2014/main" id="{00000000-0008-0000-0000-0000A5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34" name="Text Box 205">
          <a:extLst>
            <a:ext uri="{FF2B5EF4-FFF2-40B4-BE49-F238E27FC236}">
              <a16:creationId xmlns:a16="http://schemas.microsoft.com/office/drawing/2014/main" id="{00000000-0008-0000-0000-0000A6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5" name="Text Box 176">
          <a:extLst>
            <a:ext uri="{FF2B5EF4-FFF2-40B4-BE49-F238E27FC236}">
              <a16:creationId xmlns:a16="http://schemas.microsoft.com/office/drawing/2014/main" id="{00000000-0008-0000-0000-0000A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6" name="Text Box 177">
          <a:extLst>
            <a:ext uri="{FF2B5EF4-FFF2-40B4-BE49-F238E27FC236}">
              <a16:creationId xmlns:a16="http://schemas.microsoft.com/office/drawing/2014/main" id="{00000000-0008-0000-0000-0000A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7" name="Text Box 178">
          <a:extLst>
            <a:ext uri="{FF2B5EF4-FFF2-40B4-BE49-F238E27FC236}">
              <a16:creationId xmlns:a16="http://schemas.microsoft.com/office/drawing/2014/main" id="{00000000-0008-0000-0000-0000A9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8" name="Text Box 181">
          <a:extLst>
            <a:ext uri="{FF2B5EF4-FFF2-40B4-BE49-F238E27FC236}">
              <a16:creationId xmlns:a16="http://schemas.microsoft.com/office/drawing/2014/main" id="{00000000-0008-0000-0000-0000AA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39" name="Text Box 176">
          <a:extLst>
            <a:ext uri="{FF2B5EF4-FFF2-40B4-BE49-F238E27FC236}">
              <a16:creationId xmlns:a16="http://schemas.microsoft.com/office/drawing/2014/main" id="{00000000-0008-0000-0000-0000AB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40" name="Text Box 177">
          <a:extLst>
            <a:ext uri="{FF2B5EF4-FFF2-40B4-BE49-F238E27FC236}">
              <a16:creationId xmlns:a16="http://schemas.microsoft.com/office/drawing/2014/main" id="{00000000-0008-0000-0000-0000AC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41" name="Text Box 178">
          <a:extLst>
            <a:ext uri="{FF2B5EF4-FFF2-40B4-BE49-F238E27FC236}">
              <a16:creationId xmlns:a16="http://schemas.microsoft.com/office/drawing/2014/main" id="{00000000-0008-0000-0000-0000AD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42" name="Text Box 181">
          <a:extLst>
            <a:ext uri="{FF2B5EF4-FFF2-40B4-BE49-F238E27FC236}">
              <a16:creationId xmlns:a16="http://schemas.microsoft.com/office/drawing/2014/main" id="{00000000-0008-0000-0000-0000AE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43" name="Text Box 199">
          <a:extLst>
            <a:ext uri="{FF2B5EF4-FFF2-40B4-BE49-F238E27FC236}">
              <a16:creationId xmlns:a16="http://schemas.microsoft.com/office/drawing/2014/main" id="{00000000-0008-0000-0000-0000AF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44" name="Text Box 200">
          <a:extLst>
            <a:ext uri="{FF2B5EF4-FFF2-40B4-BE49-F238E27FC236}">
              <a16:creationId xmlns:a16="http://schemas.microsoft.com/office/drawing/2014/main" id="{00000000-0008-0000-0000-0000B0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45" name="Text Box 198">
          <a:extLst>
            <a:ext uri="{FF2B5EF4-FFF2-40B4-BE49-F238E27FC236}">
              <a16:creationId xmlns:a16="http://schemas.microsoft.com/office/drawing/2014/main" id="{00000000-0008-0000-0000-0000B1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46" name="Text Box 199">
          <a:extLst>
            <a:ext uri="{FF2B5EF4-FFF2-40B4-BE49-F238E27FC236}">
              <a16:creationId xmlns:a16="http://schemas.microsoft.com/office/drawing/2014/main" id="{00000000-0008-0000-0000-0000B2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47" name="Text Box 200">
          <a:extLst>
            <a:ext uri="{FF2B5EF4-FFF2-40B4-BE49-F238E27FC236}">
              <a16:creationId xmlns:a16="http://schemas.microsoft.com/office/drawing/2014/main" id="{00000000-0008-0000-0000-0000B3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48" name="Text Box 203">
          <a:extLst>
            <a:ext uri="{FF2B5EF4-FFF2-40B4-BE49-F238E27FC236}">
              <a16:creationId xmlns:a16="http://schemas.microsoft.com/office/drawing/2014/main" id="{00000000-0008-0000-0000-0000B4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49" name="Text Box 176">
          <a:extLst>
            <a:ext uri="{FF2B5EF4-FFF2-40B4-BE49-F238E27FC236}">
              <a16:creationId xmlns:a16="http://schemas.microsoft.com/office/drawing/2014/main" id="{00000000-0008-0000-0000-0000B5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50" name="Text Box 177">
          <a:extLst>
            <a:ext uri="{FF2B5EF4-FFF2-40B4-BE49-F238E27FC236}">
              <a16:creationId xmlns:a16="http://schemas.microsoft.com/office/drawing/2014/main" id="{00000000-0008-0000-0000-0000B6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51" name="Text Box 178">
          <a:extLst>
            <a:ext uri="{FF2B5EF4-FFF2-40B4-BE49-F238E27FC236}">
              <a16:creationId xmlns:a16="http://schemas.microsoft.com/office/drawing/2014/main" id="{00000000-0008-0000-0000-0000B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52" name="Text Box 181">
          <a:extLst>
            <a:ext uri="{FF2B5EF4-FFF2-40B4-BE49-F238E27FC236}">
              <a16:creationId xmlns:a16="http://schemas.microsoft.com/office/drawing/2014/main" id="{00000000-0008-0000-0000-0000B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53" name="Text Box 176">
          <a:extLst>
            <a:ext uri="{FF2B5EF4-FFF2-40B4-BE49-F238E27FC236}">
              <a16:creationId xmlns:a16="http://schemas.microsoft.com/office/drawing/2014/main" id="{00000000-0008-0000-0000-0000B9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54" name="Text Box 177">
          <a:extLst>
            <a:ext uri="{FF2B5EF4-FFF2-40B4-BE49-F238E27FC236}">
              <a16:creationId xmlns:a16="http://schemas.microsoft.com/office/drawing/2014/main" id="{00000000-0008-0000-0000-0000BA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55" name="Text Box 178">
          <a:extLst>
            <a:ext uri="{FF2B5EF4-FFF2-40B4-BE49-F238E27FC236}">
              <a16:creationId xmlns:a16="http://schemas.microsoft.com/office/drawing/2014/main" id="{00000000-0008-0000-0000-0000BB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56" name="Text Box 181">
          <a:extLst>
            <a:ext uri="{FF2B5EF4-FFF2-40B4-BE49-F238E27FC236}">
              <a16:creationId xmlns:a16="http://schemas.microsoft.com/office/drawing/2014/main" id="{00000000-0008-0000-0000-0000BC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57" name="Text Box 198">
          <a:extLst>
            <a:ext uri="{FF2B5EF4-FFF2-40B4-BE49-F238E27FC236}">
              <a16:creationId xmlns:a16="http://schemas.microsoft.com/office/drawing/2014/main" id="{00000000-0008-0000-0000-0000BD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58" name="Text Box 199">
          <a:extLst>
            <a:ext uri="{FF2B5EF4-FFF2-40B4-BE49-F238E27FC236}">
              <a16:creationId xmlns:a16="http://schemas.microsoft.com/office/drawing/2014/main" id="{00000000-0008-0000-0000-0000BE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59" name="Text Box 200">
          <a:extLst>
            <a:ext uri="{FF2B5EF4-FFF2-40B4-BE49-F238E27FC236}">
              <a16:creationId xmlns:a16="http://schemas.microsoft.com/office/drawing/2014/main" id="{00000000-0008-0000-0000-0000BF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0" name="Text Box 178">
          <a:extLst>
            <a:ext uri="{FF2B5EF4-FFF2-40B4-BE49-F238E27FC236}">
              <a16:creationId xmlns:a16="http://schemas.microsoft.com/office/drawing/2014/main" id="{00000000-0008-0000-0000-0000C0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1" name="Text Box 181">
          <a:extLst>
            <a:ext uri="{FF2B5EF4-FFF2-40B4-BE49-F238E27FC236}">
              <a16:creationId xmlns:a16="http://schemas.microsoft.com/office/drawing/2014/main" id="{00000000-0008-0000-0000-0000C1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2" name="Text Box 176">
          <a:extLst>
            <a:ext uri="{FF2B5EF4-FFF2-40B4-BE49-F238E27FC236}">
              <a16:creationId xmlns:a16="http://schemas.microsoft.com/office/drawing/2014/main" id="{00000000-0008-0000-0000-0000C2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3" name="Text Box 177">
          <a:extLst>
            <a:ext uri="{FF2B5EF4-FFF2-40B4-BE49-F238E27FC236}">
              <a16:creationId xmlns:a16="http://schemas.microsoft.com/office/drawing/2014/main" id="{00000000-0008-0000-0000-0000C3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4" name="Text Box 178">
          <a:extLst>
            <a:ext uri="{FF2B5EF4-FFF2-40B4-BE49-F238E27FC236}">
              <a16:creationId xmlns:a16="http://schemas.microsoft.com/office/drawing/2014/main" id="{00000000-0008-0000-0000-0000C4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5" name="Text Box 181">
          <a:extLst>
            <a:ext uri="{FF2B5EF4-FFF2-40B4-BE49-F238E27FC236}">
              <a16:creationId xmlns:a16="http://schemas.microsoft.com/office/drawing/2014/main" id="{00000000-0008-0000-0000-0000C5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6" name="Text Box 176">
          <a:extLst>
            <a:ext uri="{FF2B5EF4-FFF2-40B4-BE49-F238E27FC236}">
              <a16:creationId xmlns:a16="http://schemas.microsoft.com/office/drawing/2014/main" id="{00000000-0008-0000-0000-0000C6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7" name="Text Box 177">
          <a:extLst>
            <a:ext uri="{FF2B5EF4-FFF2-40B4-BE49-F238E27FC236}">
              <a16:creationId xmlns:a16="http://schemas.microsoft.com/office/drawing/2014/main" id="{00000000-0008-0000-0000-0000C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8" name="Text Box 178">
          <a:extLst>
            <a:ext uri="{FF2B5EF4-FFF2-40B4-BE49-F238E27FC236}">
              <a16:creationId xmlns:a16="http://schemas.microsoft.com/office/drawing/2014/main" id="{00000000-0008-0000-0000-0000C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69" name="Text Box 181">
          <a:extLst>
            <a:ext uri="{FF2B5EF4-FFF2-40B4-BE49-F238E27FC236}">
              <a16:creationId xmlns:a16="http://schemas.microsoft.com/office/drawing/2014/main" id="{00000000-0008-0000-0000-0000C9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70" name="Text Box 176">
          <a:extLst>
            <a:ext uri="{FF2B5EF4-FFF2-40B4-BE49-F238E27FC236}">
              <a16:creationId xmlns:a16="http://schemas.microsoft.com/office/drawing/2014/main" id="{00000000-0008-0000-0000-0000CA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71" name="Text Box 177">
          <a:extLst>
            <a:ext uri="{FF2B5EF4-FFF2-40B4-BE49-F238E27FC236}">
              <a16:creationId xmlns:a16="http://schemas.microsoft.com/office/drawing/2014/main" id="{00000000-0008-0000-0000-0000CB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72" name="Text Box 178">
          <a:extLst>
            <a:ext uri="{FF2B5EF4-FFF2-40B4-BE49-F238E27FC236}">
              <a16:creationId xmlns:a16="http://schemas.microsoft.com/office/drawing/2014/main" id="{00000000-0008-0000-0000-0000CC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73" name="Text Box 181">
          <a:extLst>
            <a:ext uri="{FF2B5EF4-FFF2-40B4-BE49-F238E27FC236}">
              <a16:creationId xmlns:a16="http://schemas.microsoft.com/office/drawing/2014/main" id="{00000000-0008-0000-0000-0000CD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74" name="Text Box 200">
          <a:extLst>
            <a:ext uri="{FF2B5EF4-FFF2-40B4-BE49-F238E27FC236}">
              <a16:creationId xmlns:a16="http://schemas.microsoft.com/office/drawing/2014/main" id="{00000000-0008-0000-0000-0000CE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75" name="Text Box 198">
          <a:extLst>
            <a:ext uri="{FF2B5EF4-FFF2-40B4-BE49-F238E27FC236}">
              <a16:creationId xmlns:a16="http://schemas.microsoft.com/office/drawing/2014/main" id="{00000000-0008-0000-0000-0000CF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76" name="Text Box 199">
          <a:extLst>
            <a:ext uri="{FF2B5EF4-FFF2-40B4-BE49-F238E27FC236}">
              <a16:creationId xmlns:a16="http://schemas.microsoft.com/office/drawing/2014/main" id="{00000000-0008-0000-0000-0000D0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77" name="Text Box 200">
          <a:extLst>
            <a:ext uri="{FF2B5EF4-FFF2-40B4-BE49-F238E27FC236}">
              <a16:creationId xmlns:a16="http://schemas.microsoft.com/office/drawing/2014/main" id="{00000000-0008-0000-0000-0000D1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78" name="Text Box 183">
          <a:extLst>
            <a:ext uri="{FF2B5EF4-FFF2-40B4-BE49-F238E27FC236}">
              <a16:creationId xmlns:a16="http://schemas.microsoft.com/office/drawing/2014/main" id="{00000000-0008-0000-0000-0000D2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79" name="Text Box 183">
          <a:extLst>
            <a:ext uri="{FF2B5EF4-FFF2-40B4-BE49-F238E27FC236}">
              <a16:creationId xmlns:a16="http://schemas.microsoft.com/office/drawing/2014/main" id="{00000000-0008-0000-0000-0000D3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80" name="Text Box 205">
          <a:extLst>
            <a:ext uri="{FF2B5EF4-FFF2-40B4-BE49-F238E27FC236}">
              <a16:creationId xmlns:a16="http://schemas.microsoft.com/office/drawing/2014/main" id="{00000000-0008-0000-0000-0000D4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81" name="Text Box 205">
          <a:extLst>
            <a:ext uri="{FF2B5EF4-FFF2-40B4-BE49-F238E27FC236}">
              <a16:creationId xmlns:a16="http://schemas.microsoft.com/office/drawing/2014/main" id="{00000000-0008-0000-0000-0000D5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82" name="Text Box 176">
          <a:extLst>
            <a:ext uri="{FF2B5EF4-FFF2-40B4-BE49-F238E27FC236}">
              <a16:creationId xmlns:a16="http://schemas.microsoft.com/office/drawing/2014/main" id="{00000000-0008-0000-0000-0000D6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83" name="Text Box 177">
          <a:extLst>
            <a:ext uri="{FF2B5EF4-FFF2-40B4-BE49-F238E27FC236}">
              <a16:creationId xmlns:a16="http://schemas.microsoft.com/office/drawing/2014/main" id="{00000000-0008-0000-0000-0000D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84" name="Text Box 178">
          <a:extLst>
            <a:ext uri="{FF2B5EF4-FFF2-40B4-BE49-F238E27FC236}">
              <a16:creationId xmlns:a16="http://schemas.microsoft.com/office/drawing/2014/main" id="{00000000-0008-0000-0000-0000D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85" name="Text Box 181">
          <a:extLst>
            <a:ext uri="{FF2B5EF4-FFF2-40B4-BE49-F238E27FC236}">
              <a16:creationId xmlns:a16="http://schemas.microsoft.com/office/drawing/2014/main" id="{00000000-0008-0000-0000-0000D9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86" name="Text Box 176">
          <a:extLst>
            <a:ext uri="{FF2B5EF4-FFF2-40B4-BE49-F238E27FC236}">
              <a16:creationId xmlns:a16="http://schemas.microsoft.com/office/drawing/2014/main" id="{00000000-0008-0000-0000-0000DA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87" name="Text Box 177">
          <a:extLst>
            <a:ext uri="{FF2B5EF4-FFF2-40B4-BE49-F238E27FC236}">
              <a16:creationId xmlns:a16="http://schemas.microsoft.com/office/drawing/2014/main" id="{00000000-0008-0000-0000-0000DB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88" name="Text Box 178">
          <a:extLst>
            <a:ext uri="{FF2B5EF4-FFF2-40B4-BE49-F238E27FC236}">
              <a16:creationId xmlns:a16="http://schemas.microsoft.com/office/drawing/2014/main" id="{00000000-0008-0000-0000-0000DC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89" name="Text Box 198">
          <a:extLst>
            <a:ext uri="{FF2B5EF4-FFF2-40B4-BE49-F238E27FC236}">
              <a16:creationId xmlns:a16="http://schemas.microsoft.com/office/drawing/2014/main" id="{00000000-0008-0000-0000-0000DD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90" name="Text Box 199">
          <a:extLst>
            <a:ext uri="{FF2B5EF4-FFF2-40B4-BE49-F238E27FC236}">
              <a16:creationId xmlns:a16="http://schemas.microsoft.com/office/drawing/2014/main" id="{00000000-0008-0000-0000-0000DE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251118</xdr:colOff>
      <xdr:row>5</xdr:row>
      <xdr:rowOff>133241</xdr:rowOff>
    </xdr:to>
    <xdr:sp macro="" textlink="">
      <xdr:nvSpPr>
        <xdr:cNvPr id="991" name="Text Box 203">
          <a:extLst>
            <a:ext uri="{FF2B5EF4-FFF2-40B4-BE49-F238E27FC236}">
              <a16:creationId xmlns:a16="http://schemas.microsoft.com/office/drawing/2014/main" id="{00000000-0008-0000-0000-0000DF030000}"/>
            </a:ext>
          </a:extLst>
        </xdr:cNvPr>
        <xdr:cNvSpPr txBox="1">
          <a:spLocks noChangeArrowheads="1"/>
        </xdr:cNvSpPr>
      </xdr:nvSpPr>
      <xdr:spPr bwMode="auto">
        <a:xfrm>
          <a:off x="12239625" y="2457450"/>
          <a:ext cx="262548"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92" name="Text Box 200">
          <a:extLst>
            <a:ext uri="{FF2B5EF4-FFF2-40B4-BE49-F238E27FC236}">
              <a16:creationId xmlns:a16="http://schemas.microsoft.com/office/drawing/2014/main" id="{00000000-0008-0000-0000-0000E0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93" name="Text Box 203">
          <a:extLst>
            <a:ext uri="{FF2B5EF4-FFF2-40B4-BE49-F238E27FC236}">
              <a16:creationId xmlns:a16="http://schemas.microsoft.com/office/drawing/2014/main" id="{00000000-0008-0000-0000-0000E1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94" name="Text Box 198">
          <a:extLst>
            <a:ext uri="{FF2B5EF4-FFF2-40B4-BE49-F238E27FC236}">
              <a16:creationId xmlns:a16="http://schemas.microsoft.com/office/drawing/2014/main" id="{00000000-0008-0000-0000-0000E2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95" name="Text Box 199">
          <a:extLst>
            <a:ext uri="{FF2B5EF4-FFF2-40B4-BE49-F238E27FC236}">
              <a16:creationId xmlns:a16="http://schemas.microsoft.com/office/drawing/2014/main" id="{00000000-0008-0000-0000-0000E3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996" name="Text Box 200">
          <a:extLst>
            <a:ext uri="{FF2B5EF4-FFF2-40B4-BE49-F238E27FC236}">
              <a16:creationId xmlns:a16="http://schemas.microsoft.com/office/drawing/2014/main" id="{00000000-0008-0000-0000-0000E4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97" name="Text Box 176">
          <a:extLst>
            <a:ext uri="{FF2B5EF4-FFF2-40B4-BE49-F238E27FC236}">
              <a16:creationId xmlns:a16="http://schemas.microsoft.com/office/drawing/2014/main" id="{00000000-0008-0000-0000-0000E5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98" name="Text Box 177">
          <a:extLst>
            <a:ext uri="{FF2B5EF4-FFF2-40B4-BE49-F238E27FC236}">
              <a16:creationId xmlns:a16="http://schemas.microsoft.com/office/drawing/2014/main" id="{00000000-0008-0000-0000-0000E6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999" name="Text Box 178">
          <a:extLst>
            <a:ext uri="{FF2B5EF4-FFF2-40B4-BE49-F238E27FC236}">
              <a16:creationId xmlns:a16="http://schemas.microsoft.com/office/drawing/2014/main" id="{00000000-0008-0000-0000-0000E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00" name="Text Box 181">
          <a:extLst>
            <a:ext uri="{FF2B5EF4-FFF2-40B4-BE49-F238E27FC236}">
              <a16:creationId xmlns:a16="http://schemas.microsoft.com/office/drawing/2014/main" id="{00000000-0008-0000-0000-0000E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01" name="Text Box 176">
          <a:extLst>
            <a:ext uri="{FF2B5EF4-FFF2-40B4-BE49-F238E27FC236}">
              <a16:creationId xmlns:a16="http://schemas.microsoft.com/office/drawing/2014/main" id="{00000000-0008-0000-0000-0000E9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02" name="Text Box 177">
          <a:extLst>
            <a:ext uri="{FF2B5EF4-FFF2-40B4-BE49-F238E27FC236}">
              <a16:creationId xmlns:a16="http://schemas.microsoft.com/office/drawing/2014/main" id="{00000000-0008-0000-0000-0000EA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03" name="Text Box 178">
          <a:extLst>
            <a:ext uri="{FF2B5EF4-FFF2-40B4-BE49-F238E27FC236}">
              <a16:creationId xmlns:a16="http://schemas.microsoft.com/office/drawing/2014/main" id="{00000000-0008-0000-0000-0000EB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04" name="Text Box 181">
          <a:extLst>
            <a:ext uri="{FF2B5EF4-FFF2-40B4-BE49-F238E27FC236}">
              <a16:creationId xmlns:a16="http://schemas.microsoft.com/office/drawing/2014/main" id="{00000000-0008-0000-0000-0000EC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05" name="Text Box 199">
          <a:extLst>
            <a:ext uri="{FF2B5EF4-FFF2-40B4-BE49-F238E27FC236}">
              <a16:creationId xmlns:a16="http://schemas.microsoft.com/office/drawing/2014/main" id="{00000000-0008-0000-0000-0000ED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06" name="Text Box 200">
          <a:extLst>
            <a:ext uri="{FF2B5EF4-FFF2-40B4-BE49-F238E27FC236}">
              <a16:creationId xmlns:a16="http://schemas.microsoft.com/office/drawing/2014/main" id="{00000000-0008-0000-0000-0000EE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07" name="Text Box 198">
          <a:extLst>
            <a:ext uri="{FF2B5EF4-FFF2-40B4-BE49-F238E27FC236}">
              <a16:creationId xmlns:a16="http://schemas.microsoft.com/office/drawing/2014/main" id="{00000000-0008-0000-0000-0000EF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08" name="Text Box 199">
          <a:extLst>
            <a:ext uri="{FF2B5EF4-FFF2-40B4-BE49-F238E27FC236}">
              <a16:creationId xmlns:a16="http://schemas.microsoft.com/office/drawing/2014/main" id="{00000000-0008-0000-0000-0000F0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09" name="Text Box 200">
          <a:extLst>
            <a:ext uri="{FF2B5EF4-FFF2-40B4-BE49-F238E27FC236}">
              <a16:creationId xmlns:a16="http://schemas.microsoft.com/office/drawing/2014/main" id="{00000000-0008-0000-0000-0000F1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10" name="Text Box 203">
          <a:extLst>
            <a:ext uri="{FF2B5EF4-FFF2-40B4-BE49-F238E27FC236}">
              <a16:creationId xmlns:a16="http://schemas.microsoft.com/office/drawing/2014/main" id="{00000000-0008-0000-0000-0000F2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11" name="Text Box 176">
          <a:extLst>
            <a:ext uri="{FF2B5EF4-FFF2-40B4-BE49-F238E27FC236}">
              <a16:creationId xmlns:a16="http://schemas.microsoft.com/office/drawing/2014/main" id="{00000000-0008-0000-0000-0000F3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12" name="Text Box 177">
          <a:extLst>
            <a:ext uri="{FF2B5EF4-FFF2-40B4-BE49-F238E27FC236}">
              <a16:creationId xmlns:a16="http://schemas.microsoft.com/office/drawing/2014/main" id="{00000000-0008-0000-0000-0000F4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13" name="Text Box 178">
          <a:extLst>
            <a:ext uri="{FF2B5EF4-FFF2-40B4-BE49-F238E27FC236}">
              <a16:creationId xmlns:a16="http://schemas.microsoft.com/office/drawing/2014/main" id="{00000000-0008-0000-0000-0000F5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14" name="Text Box 181">
          <a:extLst>
            <a:ext uri="{FF2B5EF4-FFF2-40B4-BE49-F238E27FC236}">
              <a16:creationId xmlns:a16="http://schemas.microsoft.com/office/drawing/2014/main" id="{00000000-0008-0000-0000-0000F6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15" name="Text Box 176">
          <a:extLst>
            <a:ext uri="{FF2B5EF4-FFF2-40B4-BE49-F238E27FC236}">
              <a16:creationId xmlns:a16="http://schemas.microsoft.com/office/drawing/2014/main" id="{00000000-0008-0000-0000-0000F7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16" name="Text Box 177">
          <a:extLst>
            <a:ext uri="{FF2B5EF4-FFF2-40B4-BE49-F238E27FC236}">
              <a16:creationId xmlns:a16="http://schemas.microsoft.com/office/drawing/2014/main" id="{00000000-0008-0000-0000-0000F8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17" name="Text Box 178">
          <a:extLst>
            <a:ext uri="{FF2B5EF4-FFF2-40B4-BE49-F238E27FC236}">
              <a16:creationId xmlns:a16="http://schemas.microsoft.com/office/drawing/2014/main" id="{00000000-0008-0000-0000-0000F9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18" name="Text Box 181">
          <a:extLst>
            <a:ext uri="{FF2B5EF4-FFF2-40B4-BE49-F238E27FC236}">
              <a16:creationId xmlns:a16="http://schemas.microsoft.com/office/drawing/2014/main" id="{00000000-0008-0000-0000-0000FA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19" name="Text Box 198">
          <a:extLst>
            <a:ext uri="{FF2B5EF4-FFF2-40B4-BE49-F238E27FC236}">
              <a16:creationId xmlns:a16="http://schemas.microsoft.com/office/drawing/2014/main" id="{00000000-0008-0000-0000-0000FB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20" name="Text Box 199">
          <a:extLst>
            <a:ext uri="{FF2B5EF4-FFF2-40B4-BE49-F238E27FC236}">
              <a16:creationId xmlns:a16="http://schemas.microsoft.com/office/drawing/2014/main" id="{00000000-0008-0000-0000-0000FC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21" name="Text Box 200">
          <a:extLst>
            <a:ext uri="{FF2B5EF4-FFF2-40B4-BE49-F238E27FC236}">
              <a16:creationId xmlns:a16="http://schemas.microsoft.com/office/drawing/2014/main" id="{00000000-0008-0000-0000-0000FD03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22" name="Text Box 178">
          <a:extLst>
            <a:ext uri="{FF2B5EF4-FFF2-40B4-BE49-F238E27FC236}">
              <a16:creationId xmlns:a16="http://schemas.microsoft.com/office/drawing/2014/main" id="{00000000-0008-0000-0000-0000FE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23" name="Text Box 181">
          <a:extLst>
            <a:ext uri="{FF2B5EF4-FFF2-40B4-BE49-F238E27FC236}">
              <a16:creationId xmlns:a16="http://schemas.microsoft.com/office/drawing/2014/main" id="{00000000-0008-0000-0000-0000FF03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24" name="Text Box 176">
          <a:extLst>
            <a:ext uri="{FF2B5EF4-FFF2-40B4-BE49-F238E27FC236}">
              <a16:creationId xmlns:a16="http://schemas.microsoft.com/office/drawing/2014/main" id="{00000000-0008-0000-0000-000000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25" name="Text Box 177">
          <a:extLst>
            <a:ext uri="{FF2B5EF4-FFF2-40B4-BE49-F238E27FC236}">
              <a16:creationId xmlns:a16="http://schemas.microsoft.com/office/drawing/2014/main" id="{00000000-0008-0000-0000-000001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26" name="Text Box 178">
          <a:extLst>
            <a:ext uri="{FF2B5EF4-FFF2-40B4-BE49-F238E27FC236}">
              <a16:creationId xmlns:a16="http://schemas.microsoft.com/office/drawing/2014/main" id="{00000000-0008-0000-0000-000002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27" name="Text Box 181">
          <a:extLst>
            <a:ext uri="{FF2B5EF4-FFF2-40B4-BE49-F238E27FC236}">
              <a16:creationId xmlns:a16="http://schemas.microsoft.com/office/drawing/2014/main" id="{00000000-0008-0000-0000-000003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28" name="Text Box 176">
          <a:extLst>
            <a:ext uri="{FF2B5EF4-FFF2-40B4-BE49-F238E27FC236}">
              <a16:creationId xmlns:a16="http://schemas.microsoft.com/office/drawing/2014/main" id="{00000000-0008-0000-0000-000004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29" name="Text Box 177">
          <a:extLst>
            <a:ext uri="{FF2B5EF4-FFF2-40B4-BE49-F238E27FC236}">
              <a16:creationId xmlns:a16="http://schemas.microsoft.com/office/drawing/2014/main" id="{00000000-0008-0000-0000-000005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30" name="Text Box 178">
          <a:extLst>
            <a:ext uri="{FF2B5EF4-FFF2-40B4-BE49-F238E27FC236}">
              <a16:creationId xmlns:a16="http://schemas.microsoft.com/office/drawing/2014/main" id="{00000000-0008-0000-0000-000006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31" name="Text Box 181">
          <a:extLst>
            <a:ext uri="{FF2B5EF4-FFF2-40B4-BE49-F238E27FC236}">
              <a16:creationId xmlns:a16="http://schemas.microsoft.com/office/drawing/2014/main" id="{00000000-0008-0000-0000-000007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32" name="Text Box 176">
          <a:extLst>
            <a:ext uri="{FF2B5EF4-FFF2-40B4-BE49-F238E27FC236}">
              <a16:creationId xmlns:a16="http://schemas.microsoft.com/office/drawing/2014/main" id="{00000000-0008-0000-0000-000008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33" name="Text Box 177">
          <a:extLst>
            <a:ext uri="{FF2B5EF4-FFF2-40B4-BE49-F238E27FC236}">
              <a16:creationId xmlns:a16="http://schemas.microsoft.com/office/drawing/2014/main" id="{00000000-0008-0000-0000-000009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34" name="Text Box 178">
          <a:extLst>
            <a:ext uri="{FF2B5EF4-FFF2-40B4-BE49-F238E27FC236}">
              <a16:creationId xmlns:a16="http://schemas.microsoft.com/office/drawing/2014/main" id="{00000000-0008-0000-0000-00000A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35" name="Text Box 181">
          <a:extLst>
            <a:ext uri="{FF2B5EF4-FFF2-40B4-BE49-F238E27FC236}">
              <a16:creationId xmlns:a16="http://schemas.microsoft.com/office/drawing/2014/main" id="{00000000-0008-0000-0000-00000B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36" name="Text Box 200">
          <a:extLst>
            <a:ext uri="{FF2B5EF4-FFF2-40B4-BE49-F238E27FC236}">
              <a16:creationId xmlns:a16="http://schemas.microsoft.com/office/drawing/2014/main" id="{00000000-0008-0000-0000-00000C04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37" name="Text Box 198">
          <a:extLst>
            <a:ext uri="{FF2B5EF4-FFF2-40B4-BE49-F238E27FC236}">
              <a16:creationId xmlns:a16="http://schemas.microsoft.com/office/drawing/2014/main" id="{00000000-0008-0000-0000-00000D04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38" name="Text Box 199">
          <a:extLst>
            <a:ext uri="{FF2B5EF4-FFF2-40B4-BE49-F238E27FC236}">
              <a16:creationId xmlns:a16="http://schemas.microsoft.com/office/drawing/2014/main" id="{00000000-0008-0000-0000-00000E04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39" name="Text Box 200">
          <a:extLst>
            <a:ext uri="{FF2B5EF4-FFF2-40B4-BE49-F238E27FC236}">
              <a16:creationId xmlns:a16="http://schemas.microsoft.com/office/drawing/2014/main" id="{00000000-0008-0000-0000-00000F04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40" name="Text Box 183">
          <a:extLst>
            <a:ext uri="{FF2B5EF4-FFF2-40B4-BE49-F238E27FC236}">
              <a16:creationId xmlns:a16="http://schemas.microsoft.com/office/drawing/2014/main" id="{00000000-0008-0000-0000-000010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41" name="Text Box 183">
          <a:extLst>
            <a:ext uri="{FF2B5EF4-FFF2-40B4-BE49-F238E27FC236}">
              <a16:creationId xmlns:a16="http://schemas.microsoft.com/office/drawing/2014/main" id="{00000000-0008-0000-0000-000011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243840</xdr:colOff>
      <xdr:row>5</xdr:row>
      <xdr:rowOff>133241</xdr:rowOff>
    </xdr:to>
    <xdr:sp macro="" textlink="">
      <xdr:nvSpPr>
        <xdr:cNvPr id="1042" name="Text Box 205">
          <a:extLst>
            <a:ext uri="{FF2B5EF4-FFF2-40B4-BE49-F238E27FC236}">
              <a16:creationId xmlns:a16="http://schemas.microsoft.com/office/drawing/2014/main" id="{00000000-0008-0000-0000-000012040000}"/>
            </a:ext>
          </a:extLst>
        </xdr:cNvPr>
        <xdr:cNvSpPr txBox="1">
          <a:spLocks noChangeArrowheads="1"/>
        </xdr:cNvSpPr>
      </xdr:nvSpPr>
      <xdr:spPr bwMode="auto">
        <a:xfrm>
          <a:off x="12239625" y="2457450"/>
          <a:ext cx="24765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43" name="Text Box 176">
          <a:extLst>
            <a:ext uri="{FF2B5EF4-FFF2-40B4-BE49-F238E27FC236}">
              <a16:creationId xmlns:a16="http://schemas.microsoft.com/office/drawing/2014/main" id="{00000000-0008-0000-0000-000013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44" name="Text Box 177">
          <a:extLst>
            <a:ext uri="{FF2B5EF4-FFF2-40B4-BE49-F238E27FC236}">
              <a16:creationId xmlns:a16="http://schemas.microsoft.com/office/drawing/2014/main" id="{00000000-0008-0000-0000-000014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45" name="Text Box 178">
          <a:extLst>
            <a:ext uri="{FF2B5EF4-FFF2-40B4-BE49-F238E27FC236}">
              <a16:creationId xmlns:a16="http://schemas.microsoft.com/office/drawing/2014/main" id="{00000000-0008-0000-0000-000015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46" name="Text Box 181">
          <a:extLst>
            <a:ext uri="{FF2B5EF4-FFF2-40B4-BE49-F238E27FC236}">
              <a16:creationId xmlns:a16="http://schemas.microsoft.com/office/drawing/2014/main" id="{00000000-0008-0000-0000-000016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4</xdr:row>
      <xdr:rowOff>0</xdr:rowOff>
    </xdr:from>
    <xdr:to>
      <xdr:col>7</xdr:col>
      <xdr:colOff>152400</xdr:colOff>
      <xdr:row>5</xdr:row>
      <xdr:rowOff>133241</xdr:rowOff>
    </xdr:to>
    <xdr:sp macro="" textlink="">
      <xdr:nvSpPr>
        <xdr:cNvPr id="1047" name="Text Box 176">
          <a:extLst>
            <a:ext uri="{FF2B5EF4-FFF2-40B4-BE49-F238E27FC236}">
              <a16:creationId xmlns:a16="http://schemas.microsoft.com/office/drawing/2014/main" id="{00000000-0008-0000-0000-000017040000}"/>
            </a:ext>
          </a:extLst>
        </xdr:cNvPr>
        <xdr:cNvSpPr txBox="1">
          <a:spLocks noChangeArrowheads="1"/>
        </xdr:cNvSpPr>
      </xdr:nvSpPr>
      <xdr:spPr bwMode="auto">
        <a:xfrm>
          <a:off x="12239625" y="2457450"/>
          <a:ext cx="152400" cy="287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48" name="Text Box 176">
          <a:extLst>
            <a:ext uri="{FF2B5EF4-FFF2-40B4-BE49-F238E27FC236}">
              <a16:creationId xmlns:a16="http://schemas.microsoft.com/office/drawing/2014/main" id="{00000000-0008-0000-0000-000018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49" name="Text Box 177">
          <a:extLst>
            <a:ext uri="{FF2B5EF4-FFF2-40B4-BE49-F238E27FC236}">
              <a16:creationId xmlns:a16="http://schemas.microsoft.com/office/drawing/2014/main" id="{00000000-0008-0000-0000-000019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0" name="Text Box 178">
          <a:extLst>
            <a:ext uri="{FF2B5EF4-FFF2-40B4-BE49-F238E27FC236}">
              <a16:creationId xmlns:a16="http://schemas.microsoft.com/office/drawing/2014/main" id="{00000000-0008-0000-0000-00001A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1" name="Text Box 181">
          <a:extLst>
            <a:ext uri="{FF2B5EF4-FFF2-40B4-BE49-F238E27FC236}">
              <a16:creationId xmlns:a16="http://schemas.microsoft.com/office/drawing/2014/main" id="{00000000-0008-0000-0000-00001B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2" name="Text Box 176">
          <a:extLst>
            <a:ext uri="{FF2B5EF4-FFF2-40B4-BE49-F238E27FC236}">
              <a16:creationId xmlns:a16="http://schemas.microsoft.com/office/drawing/2014/main" id="{00000000-0008-0000-0000-00001C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3" name="Text Box 177">
          <a:extLst>
            <a:ext uri="{FF2B5EF4-FFF2-40B4-BE49-F238E27FC236}">
              <a16:creationId xmlns:a16="http://schemas.microsoft.com/office/drawing/2014/main" id="{00000000-0008-0000-0000-00001D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4" name="Text Box 178">
          <a:extLst>
            <a:ext uri="{FF2B5EF4-FFF2-40B4-BE49-F238E27FC236}">
              <a16:creationId xmlns:a16="http://schemas.microsoft.com/office/drawing/2014/main" id="{00000000-0008-0000-0000-00001E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5" name="Text Box 176">
          <a:extLst>
            <a:ext uri="{FF2B5EF4-FFF2-40B4-BE49-F238E27FC236}">
              <a16:creationId xmlns:a16="http://schemas.microsoft.com/office/drawing/2014/main" id="{00000000-0008-0000-0000-00001F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6" name="Text Box 177">
          <a:extLst>
            <a:ext uri="{FF2B5EF4-FFF2-40B4-BE49-F238E27FC236}">
              <a16:creationId xmlns:a16="http://schemas.microsoft.com/office/drawing/2014/main" id="{00000000-0008-0000-0000-000020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7" name="Text Box 178">
          <a:extLst>
            <a:ext uri="{FF2B5EF4-FFF2-40B4-BE49-F238E27FC236}">
              <a16:creationId xmlns:a16="http://schemas.microsoft.com/office/drawing/2014/main" id="{00000000-0008-0000-0000-000021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8" name="Text Box 181">
          <a:extLst>
            <a:ext uri="{FF2B5EF4-FFF2-40B4-BE49-F238E27FC236}">
              <a16:creationId xmlns:a16="http://schemas.microsoft.com/office/drawing/2014/main" id="{00000000-0008-0000-0000-000022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59" name="Text Box 176">
          <a:extLst>
            <a:ext uri="{FF2B5EF4-FFF2-40B4-BE49-F238E27FC236}">
              <a16:creationId xmlns:a16="http://schemas.microsoft.com/office/drawing/2014/main" id="{00000000-0008-0000-0000-000023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79534</xdr:rowOff>
    </xdr:to>
    <xdr:sp macro="" textlink="">
      <xdr:nvSpPr>
        <xdr:cNvPr id="1060" name="Text Box 177">
          <a:extLst>
            <a:ext uri="{FF2B5EF4-FFF2-40B4-BE49-F238E27FC236}">
              <a16:creationId xmlns:a16="http://schemas.microsoft.com/office/drawing/2014/main" id="{00000000-0008-0000-0000-000024040000}"/>
            </a:ext>
          </a:extLst>
        </xdr:cNvPr>
        <xdr:cNvSpPr txBox="1">
          <a:spLocks noChangeArrowheads="1"/>
        </xdr:cNvSpPr>
      </xdr:nvSpPr>
      <xdr:spPr bwMode="auto">
        <a:xfrm>
          <a:off x="12239625" y="111442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117651</xdr:rowOff>
    </xdr:to>
    <xdr:sp macro="" textlink="">
      <xdr:nvSpPr>
        <xdr:cNvPr id="1061" name="Text Box 178">
          <a:extLst>
            <a:ext uri="{FF2B5EF4-FFF2-40B4-BE49-F238E27FC236}">
              <a16:creationId xmlns:a16="http://schemas.microsoft.com/office/drawing/2014/main" id="{00000000-0008-0000-0000-000025040000}"/>
            </a:ext>
          </a:extLst>
        </xdr:cNvPr>
        <xdr:cNvSpPr txBox="1">
          <a:spLocks noChangeArrowheads="1"/>
        </xdr:cNvSpPr>
      </xdr:nvSpPr>
      <xdr:spPr bwMode="auto">
        <a:xfrm>
          <a:off x="12239625" y="17907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98930</xdr:rowOff>
    </xdr:to>
    <xdr:sp macro="" textlink="">
      <xdr:nvSpPr>
        <xdr:cNvPr id="1062" name="Text Box 205">
          <a:extLst>
            <a:ext uri="{FF2B5EF4-FFF2-40B4-BE49-F238E27FC236}">
              <a16:creationId xmlns:a16="http://schemas.microsoft.com/office/drawing/2014/main" id="{00000000-0008-0000-0000-000026040000}"/>
            </a:ext>
          </a:extLst>
        </xdr:cNvPr>
        <xdr:cNvSpPr txBox="1">
          <a:spLocks noChangeArrowheads="1"/>
        </xdr:cNvSpPr>
      </xdr:nvSpPr>
      <xdr:spPr bwMode="auto">
        <a:xfrm>
          <a:off x="12239625" y="39052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63" name="Text Box 199">
          <a:extLst>
            <a:ext uri="{FF2B5EF4-FFF2-40B4-BE49-F238E27FC236}">
              <a16:creationId xmlns:a16="http://schemas.microsoft.com/office/drawing/2014/main" id="{00000000-0008-0000-0000-000027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64" name="Text Box 200">
          <a:extLst>
            <a:ext uri="{FF2B5EF4-FFF2-40B4-BE49-F238E27FC236}">
              <a16:creationId xmlns:a16="http://schemas.microsoft.com/office/drawing/2014/main" id="{00000000-0008-0000-0000-000028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65" name="Text Box 198">
          <a:extLst>
            <a:ext uri="{FF2B5EF4-FFF2-40B4-BE49-F238E27FC236}">
              <a16:creationId xmlns:a16="http://schemas.microsoft.com/office/drawing/2014/main" id="{00000000-0008-0000-0000-000029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66" name="Text Box 199">
          <a:extLst>
            <a:ext uri="{FF2B5EF4-FFF2-40B4-BE49-F238E27FC236}">
              <a16:creationId xmlns:a16="http://schemas.microsoft.com/office/drawing/2014/main" id="{00000000-0008-0000-0000-00002A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67" name="Text Box 200">
          <a:extLst>
            <a:ext uri="{FF2B5EF4-FFF2-40B4-BE49-F238E27FC236}">
              <a16:creationId xmlns:a16="http://schemas.microsoft.com/office/drawing/2014/main" id="{00000000-0008-0000-0000-00002B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68" name="Text Box 203">
          <a:extLst>
            <a:ext uri="{FF2B5EF4-FFF2-40B4-BE49-F238E27FC236}">
              <a16:creationId xmlns:a16="http://schemas.microsoft.com/office/drawing/2014/main" id="{00000000-0008-0000-0000-00002C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69" name="Text Box 198">
          <a:extLst>
            <a:ext uri="{FF2B5EF4-FFF2-40B4-BE49-F238E27FC236}">
              <a16:creationId xmlns:a16="http://schemas.microsoft.com/office/drawing/2014/main" id="{00000000-0008-0000-0000-00002D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70" name="Text Box 199">
          <a:extLst>
            <a:ext uri="{FF2B5EF4-FFF2-40B4-BE49-F238E27FC236}">
              <a16:creationId xmlns:a16="http://schemas.microsoft.com/office/drawing/2014/main" id="{00000000-0008-0000-0000-00002E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71" name="Text Box 200">
          <a:extLst>
            <a:ext uri="{FF2B5EF4-FFF2-40B4-BE49-F238E27FC236}">
              <a16:creationId xmlns:a16="http://schemas.microsoft.com/office/drawing/2014/main" id="{00000000-0008-0000-0000-00002F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72" name="Text Box 178">
          <a:extLst>
            <a:ext uri="{FF2B5EF4-FFF2-40B4-BE49-F238E27FC236}">
              <a16:creationId xmlns:a16="http://schemas.microsoft.com/office/drawing/2014/main" id="{00000000-0008-0000-0000-000030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73" name="Text Box 181">
          <a:extLst>
            <a:ext uri="{FF2B5EF4-FFF2-40B4-BE49-F238E27FC236}">
              <a16:creationId xmlns:a16="http://schemas.microsoft.com/office/drawing/2014/main" id="{00000000-0008-0000-0000-000031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74" name="Text Box 176">
          <a:extLst>
            <a:ext uri="{FF2B5EF4-FFF2-40B4-BE49-F238E27FC236}">
              <a16:creationId xmlns:a16="http://schemas.microsoft.com/office/drawing/2014/main" id="{00000000-0008-0000-0000-000032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75" name="Text Box 177">
          <a:extLst>
            <a:ext uri="{FF2B5EF4-FFF2-40B4-BE49-F238E27FC236}">
              <a16:creationId xmlns:a16="http://schemas.microsoft.com/office/drawing/2014/main" id="{00000000-0008-0000-0000-000033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76" name="Text Box 178">
          <a:extLst>
            <a:ext uri="{FF2B5EF4-FFF2-40B4-BE49-F238E27FC236}">
              <a16:creationId xmlns:a16="http://schemas.microsoft.com/office/drawing/2014/main" id="{00000000-0008-0000-0000-000034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77" name="Text Box 181">
          <a:extLst>
            <a:ext uri="{FF2B5EF4-FFF2-40B4-BE49-F238E27FC236}">
              <a16:creationId xmlns:a16="http://schemas.microsoft.com/office/drawing/2014/main" id="{00000000-0008-0000-0000-000035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078" name="Text Box 198">
          <a:extLst>
            <a:ext uri="{FF2B5EF4-FFF2-40B4-BE49-F238E27FC236}">
              <a16:creationId xmlns:a16="http://schemas.microsoft.com/office/drawing/2014/main" id="{00000000-0008-0000-0000-000036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079" name="Text Box 199">
          <a:extLst>
            <a:ext uri="{FF2B5EF4-FFF2-40B4-BE49-F238E27FC236}">
              <a16:creationId xmlns:a16="http://schemas.microsoft.com/office/drawing/2014/main" id="{00000000-0008-0000-0000-000037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080" name="Text Box 200">
          <a:extLst>
            <a:ext uri="{FF2B5EF4-FFF2-40B4-BE49-F238E27FC236}">
              <a16:creationId xmlns:a16="http://schemas.microsoft.com/office/drawing/2014/main" id="{00000000-0008-0000-0000-000038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081" name="Text Box 203">
          <a:extLst>
            <a:ext uri="{FF2B5EF4-FFF2-40B4-BE49-F238E27FC236}">
              <a16:creationId xmlns:a16="http://schemas.microsoft.com/office/drawing/2014/main" id="{00000000-0008-0000-0000-000039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082" name="Text Box 198">
          <a:extLst>
            <a:ext uri="{FF2B5EF4-FFF2-40B4-BE49-F238E27FC236}">
              <a16:creationId xmlns:a16="http://schemas.microsoft.com/office/drawing/2014/main" id="{00000000-0008-0000-0000-00003A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083" name="Text Box 199">
          <a:extLst>
            <a:ext uri="{FF2B5EF4-FFF2-40B4-BE49-F238E27FC236}">
              <a16:creationId xmlns:a16="http://schemas.microsoft.com/office/drawing/2014/main" id="{00000000-0008-0000-0000-00003B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84" name="Text Box 183">
          <a:extLst>
            <a:ext uri="{FF2B5EF4-FFF2-40B4-BE49-F238E27FC236}">
              <a16:creationId xmlns:a16="http://schemas.microsoft.com/office/drawing/2014/main" id="{00000000-0008-0000-0000-00003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85" name="Text Box 176">
          <a:extLst>
            <a:ext uri="{FF2B5EF4-FFF2-40B4-BE49-F238E27FC236}">
              <a16:creationId xmlns:a16="http://schemas.microsoft.com/office/drawing/2014/main" id="{00000000-0008-0000-0000-00003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86" name="Text Box 177">
          <a:extLst>
            <a:ext uri="{FF2B5EF4-FFF2-40B4-BE49-F238E27FC236}">
              <a16:creationId xmlns:a16="http://schemas.microsoft.com/office/drawing/2014/main" id="{00000000-0008-0000-0000-00003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87" name="Text Box 178">
          <a:extLst>
            <a:ext uri="{FF2B5EF4-FFF2-40B4-BE49-F238E27FC236}">
              <a16:creationId xmlns:a16="http://schemas.microsoft.com/office/drawing/2014/main" id="{00000000-0008-0000-0000-00003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88" name="Text Box 181">
          <a:extLst>
            <a:ext uri="{FF2B5EF4-FFF2-40B4-BE49-F238E27FC236}">
              <a16:creationId xmlns:a16="http://schemas.microsoft.com/office/drawing/2014/main" id="{00000000-0008-0000-0000-000040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89" name="Text Box 176">
          <a:extLst>
            <a:ext uri="{FF2B5EF4-FFF2-40B4-BE49-F238E27FC236}">
              <a16:creationId xmlns:a16="http://schemas.microsoft.com/office/drawing/2014/main" id="{00000000-0008-0000-0000-000041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90" name="Text Box 177">
          <a:extLst>
            <a:ext uri="{FF2B5EF4-FFF2-40B4-BE49-F238E27FC236}">
              <a16:creationId xmlns:a16="http://schemas.microsoft.com/office/drawing/2014/main" id="{00000000-0008-0000-0000-000042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91" name="Text Box 178">
          <a:extLst>
            <a:ext uri="{FF2B5EF4-FFF2-40B4-BE49-F238E27FC236}">
              <a16:creationId xmlns:a16="http://schemas.microsoft.com/office/drawing/2014/main" id="{00000000-0008-0000-0000-000043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92" name="Text Box 181">
          <a:extLst>
            <a:ext uri="{FF2B5EF4-FFF2-40B4-BE49-F238E27FC236}">
              <a16:creationId xmlns:a16="http://schemas.microsoft.com/office/drawing/2014/main" id="{00000000-0008-0000-0000-000044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93" name="Text Box 183">
          <a:extLst>
            <a:ext uri="{FF2B5EF4-FFF2-40B4-BE49-F238E27FC236}">
              <a16:creationId xmlns:a16="http://schemas.microsoft.com/office/drawing/2014/main" id="{00000000-0008-0000-0000-000045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94" name="Text Box 183">
          <a:extLst>
            <a:ext uri="{FF2B5EF4-FFF2-40B4-BE49-F238E27FC236}">
              <a16:creationId xmlns:a16="http://schemas.microsoft.com/office/drawing/2014/main" id="{00000000-0008-0000-0000-000046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95" name="Text Box 200">
          <a:extLst>
            <a:ext uri="{FF2B5EF4-FFF2-40B4-BE49-F238E27FC236}">
              <a16:creationId xmlns:a16="http://schemas.microsoft.com/office/drawing/2014/main" id="{00000000-0008-0000-0000-000047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96" name="Text Box 198">
          <a:extLst>
            <a:ext uri="{FF2B5EF4-FFF2-40B4-BE49-F238E27FC236}">
              <a16:creationId xmlns:a16="http://schemas.microsoft.com/office/drawing/2014/main" id="{00000000-0008-0000-0000-000048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97" name="Text Box 199">
          <a:extLst>
            <a:ext uri="{FF2B5EF4-FFF2-40B4-BE49-F238E27FC236}">
              <a16:creationId xmlns:a16="http://schemas.microsoft.com/office/drawing/2014/main" id="{00000000-0008-0000-0000-000049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098" name="Text Box 200">
          <a:extLst>
            <a:ext uri="{FF2B5EF4-FFF2-40B4-BE49-F238E27FC236}">
              <a16:creationId xmlns:a16="http://schemas.microsoft.com/office/drawing/2014/main" id="{00000000-0008-0000-0000-00004A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099" name="Text Box 176">
          <a:extLst>
            <a:ext uri="{FF2B5EF4-FFF2-40B4-BE49-F238E27FC236}">
              <a16:creationId xmlns:a16="http://schemas.microsoft.com/office/drawing/2014/main" id="{00000000-0008-0000-0000-00004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00" name="Text Box 177">
          <a:extLst>
            <a:ext uri="{FF2B5EF4-FFF2-40B4-BE49-F238E27FC236}">
              <a16:creationId xmlns:a16="http://schemas.microsoft.com/office/drawing/2014/main" id="{00000000-0008-0000-0000-00004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01" name="Text Box 178">
          <a:extLst>
            <a:ext uri="{FF2B5EF4-FFF2-40B4-BE49-F238E27FC236}">
              <a16:creationId xmlns:a16="http://schemas.microsoft.com/office/drawing/2014/main" id="{00000000-0008-0000-0000-00004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02" name="Text Box 181">
          <a:extLst>
            <a:ext uri="{FF2B5EF4-FFF2-40B4-BE49-F238E27FC236}">
              <a16:creationId xmlns:a16="http://schemas.microsoft.com/office/drawing/2014/main" id="{00000000-0008-0000-0000-00004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03" name="Text Box 176">
          <a:extLst>
            <a:ext uri="{FF2B5EF4-FFF2-40B4-BE49-F238E27FC236}">
              <a16:creationId xmlns:a16="http://schemas.microsoft.com/office/drawing/2014/main" id="{00000000-0008-0000-0000-00004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04" name="Text Box 177">
          <a:extLst>
            <a:ext uri="{FF2B5EF4-FFF2-40B4-BE49-F238E27FC236}">
              <a16:creationId xmlns:a16="http://schemas.microsoft.com/office/drawing/2014/main" id="{00000000-0008-0000-0000-000050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05" name="Text Box 178">
          <a:extLst>
            <a:ext uri="{FF2B5EF4-FFF2-40B4-BE49-F238E27FC236}">
              <a16:creationId xmlns:a16="http://schemas.microsoft.com/office/drawing/2014/main" id="{00000000-0008-0000-0000-000051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06" name="Text Box 181">
          <a:extLst>
            <a:ext uri="{FF2B5EF4-FFF2-40B4-BE49-F238E27FC236}">
              <a16:creationId xmlns:a16="http://schemas.microsoft.com/office/drawing/2014/main" id="{00000000-0008-0000-0000-000052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07" name="Text Box 205">
          <a:extLst>
            <a:ext uri="{FF2B5EF4-FFF2-40B4-BE49-F238E27FC236}">
              <a16:creationId xmlns:a16="http://schemas.microsoft.com/office/drawing/2014/main" id="{00000000-0008-0000-0000-000053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08" name="Text Box 205">
          <a:extLst>
            <a:ext uri="{FF2B5EF4-FFF2-40B4-BE49-F238E27FC236}">
              <a16:creationId xmlns:a16="http://schemas.microsoft.com/office/drawing/2014/main" id="{00000000-0008-0000-0000-000054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98930</xdr:rowOff>
    </xdr:to>
    <xdr:sp macro="" textlink="">
      <xdr:nvSpPr>
        <xdr:cNvPr id="1109" name="Text Box 178">
          <a:extLst>
            <a:ext uri="{FF2B5EF4-FFF2-40B4-BE49-F238E27FC236}">
              <a16:creationId xmlns:a16="http://schemas.microsoft.com/office/drawing/2014/main" id="{00000000-0008-0000-0000-000055040000}"/>
            </a:ext>
          </a:extLst>
        </xdr:cNvPr>
        <xdr:cNvSpPr txBox="1">
          <a:spLocks noChangeArrowheads="1"/>
        </xdr:cNvSpPr>
      </xdr:nvSpPr>
      <xdr:spPr bwMode="auto">
        <a:xfrm>
          <a:off x="12239625" y="1524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10" name="Text Box 198">
          <a:extLst>
            <a:ext uri="{FF2B5EF4-FFF2-40B4-BE49-F238E27FC236}">
              <a16:creationId xmlns:a16="http://schemas.microsoft.com/office/drawing/2014/main" id="{00000000-0008-0000-0000-000056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98930</xdr:rowOff>
    </xdr:to>
    <xdr:sp macro="" textlink="">
      <xdr:nvSpPr>
        <xdr:cNvPr id="1111" name="Text Box 199">
          <a:extLst>
            <a:ext uri="{FF2B5EF4-FFF2-40B4-BE49-F238E27FC236}">
              <a16:creationId xmlns:a16="http://schemas.microsoft.com/office/drawing/2014/main" id="{00000000-0008-0000-0000-000057040000}"/>
            </a:ext>
          </a:extLst>
        </xdr:cNvPr>
        <xdr:cNvSpPr txBox="1">
          <a:spLocks noChangeArrowheads="1"/>
        </xdr:cNvSpPr>
      </xdr:nvSpPr>
      <xdr:spPr bwMode="auto">
        <a:xfrm>
          <a:off x="12239625" y="2667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251118</xdr:colOff>
      <xdr:row>3</xdr:row>
      <xdr:rowOff>85647</xdr:rowOff>
    </xdr:to>
    <xdr:sp macro="" textlink="">
      <xdr:nvSpPr>
        <xdr:cNvPr id="1112" name="Text Box 203">
          <a:extLst>
            <a:ext uri="{FF2B5EF4-FFF2-40B4-BE49-F238E27FC236}">
              <a16:creationId xmlns:a16="http://schemas.microsoft.com/office/drawing/2014/main" id="{00000000-0008-0000-0000-000058040000}"/>
            </a:ext>
          </a:extLst>
        </xdr:cNvPr>
        <xdr:cNvSpPr txBox="1">
          <a:spLocks noChangeArrowheads="1"/>
        </xdr:cNvSpPr>
      </xdr:nvSpPr>
      <xdr:spPr bwMode="auto">
        <a:xfrm>
          <a:off x="12239625" y="752475"/>
          <a:ext cx="26254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13" name="Text Box 176">
          <a:extLst>
            <a:ext uri="{FF2B5EF4-FFF2-40B4-BE49-F238E27FC236}">
              <a16:creationId xmlns:a16="http://schemas.microsoft.com/office/drawing/2014/main" id="{00000000-0008-0000-0000-000059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14" name="Text Box 177">
          <a:extLst>
            <a:ext uri="{FF2B5EF4-FFF2-40B4-BE49-F238E27FC236}">
              <a16:creationId xmlns:a16="http://schemas.microsoft.com/office/drawing/2014/main" id="{00000000-0008-0000-0000-00005A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15" name="Text Box 178">
          <a:extLst>
            <a:ext uri="{FF2B5EF4-FFF2-40B4-BE49-F238E27FC236}">
              <a16:creationId xmlns:a16="http://schemas.microsoft.com/office/drawing/2014/main" id="{00000000-0008-0000-0000-00005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16" name="Text Box 181">
          <a:extLst>
            <a:ext uri="{FF2B5EF4-FFF2-40B4-BE49-F238E27FC236}">
              <a16:creationId xmlns:a16="http://schemas.microsoft.com/office/drawing/2014/main" id="{00000000-0008-0000-0000-00005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17" name="Text Box 176">
          <a:extLst>
            <a:ext uri="{FF2B5EF4-FFF2-40B4-BE49-F238E27FC236}">
              <a16:creationId xmlns:a16="http://schemas.microsoft.com/office/drawing/2014/main" id="{00000000-0008-0000-0000-00005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18" name="Text Box 177">
          <a:extLst>
            <a:ext uri="{FF2B5EF4-FFF2-40B4-BE49-F238E27FC236}">
              <a16:creationId xmlns:a16="http://schemas.microsoft.com/office/drawing/2014/main" id="{00000000-0008-0000-0000-00005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19" name="Text Box 178">
          <a:extLst>
            <a:ext uri="{FF2B5EF4-FFF2-40B4-BE49-F238E27FC236}">
              <a16:creationId xmlns:a16="http://schemas.microsoft.com/office/drawing/2014/main" id="{00000000-0008-0000-0000-00005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85085</xdr:rowOff>
    </xdr:to>
    <xdr:sp macro="" textlink="">
      <xdr:nvSpPr>
        <xdr:cNvPr id="1120" name="Text Box 183">
          <a:extLst>
            <a:ext uri="{FF2B5EF4-FFF2-40B4-BE49-F238E27FC236}">
              <a16:creationId xmlns:a16="http://schemas.microsoft.com/office/drawing/2014/main" id="{00000000-0008-0000-0000-000060040000}"/>
            </a:ext>
          </a:extLst>
        </xdr:cNvPr>
        <xdr:cNvSpPr txBox="1">
          <a:spLocks noChangeArrowheads="1"/>
        </xdr:cNvSpPr>
      </xdr:nvSpPr>
      <xdr:spPr bwMode="auto">
        <a:xfrm>
          <a:off x="12239625" y="4476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21" name="Text Box 203">
          <a:extLst>
            <a:ext uri="{FF2B5EF4-FFF2-40B4-BE49-F238E27FC236}">
              <a16:creationId xmlns:a16="http://schemas.microsoft.com/office/drawing/2014/main" id="{00000000-0008-0000-0000-000061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22" name="Text Box 198">
          <a:extLst>
            <a:ext uri="{FF2B5EF4-FFF2-40B4-BE49-F238E27FC236}">
              <a16:creationId xmlns:a16="http://schemas.microsoft.com/office/drawing/2014/main" id="{00000000-0008-0000-0000-000062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23" name="Text Box 199">
          <a:extLst>
            <a:ext uri="{FF2B5EF4-FFF2-40B4-BE49-F238E27FC236}">
              <a16:creationId xmlns:a16="http://schemas.microsoft.com/office/drawing/2014/main" id="{00000000-0008-0000-0000-000063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24" name="Text Box 200">
          <a:extLst>
            <a:ext uri="{FF2B5EF4-FFF2-40B4-BE49-F238E27FC236}">
              <a16:creationId xmlns:a16="http://schemas.microsoft.com/office/drawing/2014/main" id="{00000000-0008-0000-0000-000064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25" name="Text Box 176">
          <a:extLst>
            <a:ext uri="{FF2B5EF4-FFF2-40B4-BE49-F238E27FC236}">
              <a16:creationId xmlns:a16="http://schemas.microsoft.com/office/drawing/2014/main" id="{00000000-0008-0000-0000-000065040000}"/>
            </a:ext>
          </a:extLst>
        </xdr:cNvPr>
        <xdr:cNvSpPr txBox="1">
          <a:spLocks noChangeArrowheads="1"/>
        </xdr:cNvSpPr>
      </xdr:nvSpPr>
      <xdr:spPr bwMode="auto">
        <a:xfrm>
          <a:off x="12239625" y="285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26" name="Text Box 177">
          <a:extLst>
            <a:ext uri="{FF2B5EF4-FFF2-40B4-BE49-F238E27FC236}">
              <a16:creationId xmlns:a16="http://schemas.microsoft.com/office/drawing/2014/main" id="{00000000-0008-0000-0000-000066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27" name="Text Box 178">
          <a:extLst>
            <a:ext uri="{FF2B5EF4-FFF2-40B4-BE49-F238E27FC236}">
              <a16:creationId xmlns:a16="http://schemas.microsoft.com/office/drawing/2014/main" id="{00000000-0008-0000-0000-000067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28" name="Text Box 181">
          <a:extLst>
            <a:ext uri="{FF2B5EF4-FFF2-40B4-BE49-F238E27FC236}">
              <a16:creationId xmlns:a16="http://schemas.microsoft.com/office/drawing/2014/main" id="{00000000-0008-0000-0000-000068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29" name="Text Box 176">
          <a:extLst>
            <a:ext uri="{FF2B5EF4-FFF2-40B4-BE49-F238E27FC236}">
              <a16:creationId xmlns:a16="http://schemas.microsoft.com/office/drawing/2014/main" id="{00000000-0008-0000-0000-000069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30" name="Text Box 177">
          <a:extLst>
            <a:ext uri="{FF2B5EF4-FFF2-40B4-BE49-F238E27FC236}">
              <a16:creationId xmlns:a16="http://schemas.microsoft.com/office/drawing/2014/main" id="{00000000-0008-0000-0000-00006A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31" name="Text Box 178">
          <a:extLst>
            <a:ext uri="{FF2B5EF4-FFF2-40B4-BE49-F238E27FC236}">
              <a16:creationId xmlns:a16="http://schemas.microsoft.com/office/drawing/2014/main" id="{00000000-0008-0000-0000-00006B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32" name="Text Box 181">
          <a:extLst>
            <a:ext uri="{FF2B5EF4-FFF2-40B4-BE49-F238E27FC236}">
              <a16:creationId xmlns:a16="http://schemas.microsoft.com/office/drawing/2014/main" id="{00000000-0008-0000-0000-00006C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33" name="Text Box 199">
          <a:extLst>
            <a:ext uri="{FF2B5EF4-FFF2-40B4-BE49-F238E27FC236}">
              <a16:creationId xmlns:a16="http://schemas.microsoft.com/office/drawing/2014/main" id="{00000000-0008-0000-0000-00006D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85646</xdr:rowOff>
    </xdr:to>
    <xdr:sp macro="" textlink="">
      <xdr:nvSpPr>
        <xdr:cNvPr id="1134" name="Text Box 200">
          <a:extLst>
            <a:ext uri="{FF2B5EF4-FFF2-40B4-BE49-F238E27FC236}">
              <a16:creationId xmlns:a16="http://schemas.microsoft.com/office/drawing/2014/main" id="{00000000-0008-0000-0000-00006E040000}"/>
            </a:ext>
          </a:extLst>
        </xdr:cNvPr>
        <xdr:cNvSpPr txBox="1">
          <a:spLocks noChangeArrowheads="1"/>
        </xdr:cNvSpPr>
      </xdr:nvSpPr>
      <xdr:spPr bwMode="auto">
        <a:xfrm>
          <a:off x="12239625" y="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35" name="Text Box 176">
          <a:extLst>
            <a:ext uri="{FF2B5EF4-FFF2-40B4-BE49-F238E27FC236}">
              <a16:creationId xmlns:a16="http://schemas.microsoft.com/office/drawing/2014/main" id="{00000000-0008-0000-0000-00006F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36" name="Text Box 177">
          <a:extLst>
            <a:ext uri="{FF2B5EF4-FFF2-40B4-BE49-F238E27FC236}">
              <a16:creationId xmlns:a16="http://schemas.microsoft.com/office/drawing/2014/main" id="{00000000-0008-0000-0000-000070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37" name="Text Box 178">
          <a:extLst>
            <a:ext uri="{FF2B5EF4-FFF2-40B4-BE49-F238E27FC236}">
              <a16:creationId xmlns:a16="http://schemas.microsoft.com/office/drawing/2014/main" id="{00000000-0008-0000-0000-000071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38" name="Text Box 181">
          <a:extLst>
            <a:ext uri="{FF2B5EF4-FFF2-40B4-BE49-F238E27FC236}">
              <a16:creationId xmlns:a16="http://schemas.microsoft.com/office/drawing/2014/main" id="{00000000-0008-0000-0000-000072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39" name="Text Box 176">
          <a:extLst>
            <a:ext uri="{FF2B5EF4-FFF2-40B4-BE49-F238E27FC236}">
              <a16:creationId xmlns:a16="http://schemas.microsoft.com/office/drawing/2014/main" id="{00000000-0008-0000-0000-000073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0" name="Text Box 177">
          <a:extLst>
            <a:ext uri="{FF2B5EF4-FFF2-40B4-BE49-F238E27FC236}">
              <a16:creationId xmlns:a16="http://schemas.microsoft.com/office/drawing/2014/main" id="{00000000-0008-0000-0000-000074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1" name="Text Box 178">
          <a:extLst>
            <a:ext uri="{FF2B5EF4-FFF2-40B4-BE49-F238E27FC236}">
              <a16:creationId xmlns:a16="http://schemas.microsoft.com/office/drawing/2014/main" id="{00000000-0008-0000-0000-000075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2" name="Text Box 181">
          <a:extLst>
            <a:ext uri="{FF2B5EF4-FFF2-40B4-BE49-F238E27FC236}">
              <a16:creationId xmlns:a16="http://schemas.microsoft.com/office/drawing/2014/main" id="{00000000-0008-0000-0000-000076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3" name="Text Box 178">
          <a:extLst>
            <a:ext uri="{FF2B5EF4-FFF2-40B4-BE49-F238E27FC236}">
              <a16:creationId xmlns:a16="http://schemas.microsoft.com/office/drawing/2014/main" id="{00000000-0008-0000-0000-000077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4" name="Text Box 181">
          <a:extLst>
            <a:ext uri="{FF2B5EF4-FFF2-40B4-BE49-F238E27FC236}">
              <a16:creationId xmlns:a16="http://schemas.microsoft.com/office/drawing/2014/main" id="{00000000-0008-0000-0000-000078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5" name="Text Box 176">
          <a:extLst>
            <a:ext uri="{FF2B5EF4-FFF2-40B4-BE49-F238E27FC236}">
              <a16:creationId xmlns:a16="http://schemas.microsoft.com/office/drawing/2014/main" id="{00000000-0008-0000-0000-000079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6" name="Text Box 177">
          <a:extLst>
            <a:ext uri="{FF2B5EF4-FFF2-40B4-BE49-F238E27FC236}">
              <a16:creationId xmlns:a16="http://schemas.microsoft.com/office/drawing/2014/main" id="{00000000-0008-0000-0000-00007A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7" name="Text Box 178">
          <a:extLst>
            <a:ext uri="{FF2B5EF4-FFF2-40B4-BE49-F238E27FC236}">
              <a16:creationId xmlns:a16="http://schemas.microsoft.com/office/drawing/2014/main" id="{00000000-0008-0000-0000-00007B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8" name="Text Box 181">
          <a:extLst>
            <a:ext uri="{FF2B5EF4-FFF2-40B4-BE49-F238E27FC236}">
              <a16:creationId xmlns:a16="http://schemas.microsoft.com/office/drawing/2014/main" id="{00000000-0008-0000-0000-00007C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49" name="Text Box 176">
          <a:extLst>
            <a:ext uri="{FF2B5EF4-FFF2-40B4-BE49-F238E27FC236}">
              <a16:creationId xmlns:a16="http://schemas.microsoft.com/office/drawing/2014/main" id="{00000000-0008-0000-0000-00007D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0" name="Text Box 177">
          <a:extLst>
            <a:ext uri="{FF2B5EF4-FFF2-40B4-BE49-F238E27FC236}">
              <a16:creationId xmlns:a16="http://schemas.microsoft.com/office/drawing/2014/main" id="{00000000-0008-0000-0000-00007E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1" name="Text Box 178">
          <a:extLst>
            <a:ext uri="{FF2B5EF4-FFF2-40B4-BE49-F238E27FC236}">
              <a16:creationId xmlns:a16="http://schemas.microsoft.com/office/drawing/2014/main" id="{00000000-0008-0000-0000-00007F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2" name="Text Box 181">
          <a:extLst>
            <a:ext uri="{FF2B5EF4-FFF2-40B4-BE49-F238E27FC236}">
              <a16:creationId xmlns:a16="http://schemas.microsoft.com/office/drawing/2014/main" id="{00000000-0008-0000-0000-000080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3" name="Text Box 176">
          <a:extLst>
            <a:ext uri="{FF2B5EF4-FFF2-40B4-BE49-F238E27FC236}">
              <a16:creationId xmlns:a16="http://schemas.microsoft.com/office/drawing/2014/main" id="{00000000-0008-0000-0000-000081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4" name="Text Box 177">
          <a:extLst>
            <a:ext uri="{FF2B5EF4-FFF2-40B4-BE49-F238E27FC236}">
              <a16:creationId xmlns:a16="http://schemas.microsoft.com/office/drawing/2014/main" id="{00000000-0008-0000-0000-000082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5" name="Text Box 178">
          <a:extLst>
            <a:ext uri="{FF2B5EF4-FFF2-40B4-BE49-F238E27FC236}">
              <a16:creationId xmlns:a16="http://schemas.microsoft.com/office/drawing/2014/main" id="{00000000-0008-0000-0000-000083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6" name="Text Box 181">
          <a:extLst>
            <a:ext uri="{FF2B5EF4-FFF2-40B4-BE49-F238E27FC236}">
              <a16:creationId xmlns:a16="http://schemas.microsoft.com/office/drawing/2014/main" id="{00000000-0008-0000-0000-000084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7" name="Text Box 183">
          <a:extLst>
            <a:ext uri="{FF2B5EF4-FFF2-40B4-BE49-F238E27FC236}">
              <a16:creationId xmlns:a16="http://schemas.microsoft.com/office/drawing/2014/main" id="{00000000-0008-0000-0000-000085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8" name="Text Box 183">
          <a:extLst>
            <a:ext uri="{FF2B5EF4-FFF2-40B4-BE49-F238E27FC236}">
              <a16:creationId xmlns:a16="http://schemas.microsoft.com/office/drawing/2014/main" id="{00000000-0008-0000-0000-000086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59" name="Text Box 176">
          <a:extLst>
            <a:ext uri="{FF2B5EF4-FFF2-40B4-BE49-F238E27FC236}">
              <a16:creationId xmlns:a16="http://schemas.microsoft.com/office/drawing/2014/main" id="{00000000-0008-0000-0000-000087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60" name="Text Box 177">
          <a:extLst>
            <a:ext uri="{FF2B5EF4-FFF2-40B4-BE49-F238E27FC236}">
              <a16:creationId xmlns:a16="http://schemas.microsoft.com/office/drawing/2014/main" id="{00000000-0008-0000-0000-000088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61" name="Text Box 178">
          <a:extLst>
            <a:ext uri="{FF2B5EF4-FFF2-40B4-BE49-F238E27FC236}">
              <a16:creationId xmlns:a16="http://schemas.microsoft.com/office/drawing/2014/main" id="{00000000-0008-0000-0000-000089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62" name="Text Box 181">
          <a:extLst>
            <a:ext uri="{FF2B5EF4-FFF2-40B4-BE49-F238E27FC236}">
              <a16:creationId xmlns:a16="http://schemas.microsoft.com/office/drawing/2014/main" id="{00000000-0008-0000-0000-00008A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85646</xdr:rowOff>
    </xdr:to>
    <xdr:sp macro="" textlink="">
      <xdr:nvSpPr>
        <xdr:cNvPr id="1163" name="Text Box 176">
          <a:extLst>
            <a:ext uri="{FF2B5EF4-FFF2-40B4-BE49-F238E27FC236}">
              <a16:creationId xmlns:a16="http://schemas.microsoft.com/office/drawing/2014/main" id="{00000000-0008-0000-0000-00008B040000}"/>
            </a:ext>
          </a:extLst>
        </xdr:cNvPr>
        <xdr:cNvSpPr txBox="1">
          <a:spLocks noChangeArrowheads="1"/>
        </xdr:cNvSpPr>
      </xdr:nvSpPr>
      <xdr:spPr bwMode="auto">
        <a:xfrm>
          <a:off x="12239625" y="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64" name="Text Box 176">
          <a:extLst>
            <a:ext uri="{FF2B5EF4-FFF2-40B4-BE49-F238E27FC236}">
              <a16:creationId xmlns:a16="http://schemas.microsoft.com/office/drawing/2014/main" id="{00000000-0008-0000-0000-00008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65" name="Text Box 177">
          <a:extLst>
            <a:ext uri="{FF2B5EF4-FFF2-40B4-BE49-F238E27FC236}">
              <a16:creationId xmlns:a16="http://schemas.microsoft.com/office/drawing/2014/main" id="{00000000-0008-0000-0000-00008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66" name="Text Box 178">
          <a:extLst>
            <a:ext uri="{FF2B5EF4-FFF2-40B4-BE49-F238E27FC236}">
              <a16:creationId xmlns:a16="http://schemas.microsoft.com/office/drawing/2014/main" id="{00000000-0008-0000-0000-00008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67" name="Text Box 181">
          <a:extLst>
            <a:ext uri="{FF2B5EF4-FFF2-40B4-BE49-F238E27FC236}">
              <a16:creationId xmlns:a16="http://schemas.microsoft.com/office/drawing/2014/main" id="{00000000-0008-0000-0000-00008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68" name="Text Box 176">
          <a:extLst>
            <a:ext uri="{FF2B5EF4-FFF2-40B4-BE49-F238E27FC236}">
              <a16:creationId xmlns:a16="http://schemas.microsoft.com/office/drawing/2014/main" id="{00000000-0008-0000-0000-000090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69" name="Text Box 177">
          <a:extLst>
            <a:ext uri="{FF2B5EF4-FFF2-40B4-BE49-F238E27FC236}">
              <a16:creationId xmlns:a16="http://schemas.microsoft.com/office/drawing/2014/main" id="{00000000-0008-0000-0000-000091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70" name="Text Box 178">
          <a:extLst>
            <a:ext uri="{FF2B5EF4-FFF2-40B4-BE49-F238E27FC236}">
              <a16:creationId xmlns:a16="http://schemas.microsoft.com/office/drawing/2014/main" id="{00000000-0008-0000-0000-000092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71" name="Text Box 181">
          <a:extLst>
            <a:ext uri="{FF2B5EF4-FFF2-40B4-BE49-F238E27FC236}">
              <a16:creationId xmlns:a16="http://schemas.microsoft.com/office/drawing/2014/main" id="{00000000-0008-0000-0000-000093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72" name="Text Box 199">
          <a:extLst>
            <a:ext uri="{FF2B5EF4-FFF2-40B4-BE49-F238E27FC236}">
              <a16:creationId xmlns:a16="http://schemas.microsoft.com/office/drawing/2014/main" id="{00000000-0008-0000-0000-000094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73" name="Text Box 200">
          <a:extLst>
            <a:ext uri="{FF2B5EF4-FFF2-40B4-BE49-F238E27FC236}">
              <a16:creationId xmlns:a16="http://schemas.microsoft.com/office/drawing/2014/main" id="{00000000-0008-0000-0000-000095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74" name="Text Box 198">
          <a:extLst>
            <a:ext uri="{FF2B5EF4-FFF2-40B4-BE49-F238E27FC236}">
              <a16:creationId xmlns:a16="http://schemas.microsoft.com/office/drawing/2014/main" id="{00000000-0008-0000-0000-000096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75" name="Text Box 199">
          <a:extLst>
            <a:ext uri="{FF2B5EF4-FFF2-40B4-BE49-F238E27FC236}">
              <a16:creationId xmlns:a16="http://schemas.microsoft.com/office/drawing/2014/main" id="{00000000-0008-0000-0000-000097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76" name="Text Box 200">
          <a:extLst>
            <a:ext uri="{FF2B5EF4-FFF2-40B4-BE49-F238E27FC236}">
              <a16:creationId xmlns:a16="http://schemas.microsoft.com/office/drawing/2014/main" id="{00000000-0008-0000-0000-000098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77" name="Text Box 203">
          <a:extLst>
            <a:ext uri="{FF2B5EF4-FFF2-40B4-BE49-F238E27FC236}">
              <a16:creationId xmlns:a16="http://schemas.microsoft.com/office/drawing/2014/main" id="{00000000-0008-0000-0000-000099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78" name="Text Box 176">
          <a:extLst>
            <a:ext uri="{FF2B5EF4-FFF2-40B4-BE49-F238E27FC236}">
              <a16:creationId xmlns:a16="http://schemas.microsoft.com/office/drawing/2014/main" id="{00000000-0008-0000-0000-00009A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79" name="Text Box 177">
          <a:extLst>
            <a:ext uri="{FF2B5EF4-FFF2-40B4-BE49-F238E27FC236}">
              <a16:creationId xmlns:a16="http://schemas.microsoft.com/office/drawing/2014/main" id="{00000000-0008-0000-0000-00009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80" name="Text Box 178">
          <a:extLst>
            <a:ext uri="{FF2B5EF4-FFF2-40B4-BE49-F238E27FC236}">
              <a16:creationId xmlns:a16="http://schemas.microsoft.com/office/drawing/2014/main" id="{00000000-0008-0000-0000-00009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81" name="Text Box 181">
          <a:extLst>
            <a:ext uri="{FF2B5EF4-FFF2-40B4-BE49-F238E27FC236}">
              <a16:creationId xmlns:a16="http://schemas.microsoft.com/office/drawing/2014/main" id="{00000000-0008-0000-0000-00009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82" name="Text Box 176">
          <a:extLst>
            <a:ext uri="{FF2B5EF4-FFF2-40B4-BE49-F238E27FC236}">
              <a16:creationId xmlns:a16="http://schemas.microsoft.com/office/drawing/2014/main" id="{00000000-0008-0000-0000-00009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83" name="Text Box 177">
          <a:extLst>
            <a:ext uri="{FF2B5EF4-FFF2-40B4-BE49-F238E27FC236}">
              <a16:creationId xmlns:a16="http://schemas.microsoft.com/office/drawing/2014/main" id="{00000000-0008-0000-0000-00009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84" name="Text Box 178">
          <a:extLst>
            <a:ext uri="{FF2B5EF4-FFF2-40B4-BE49-F238E27FC236}">
              <a16:creationId xmlns:a16="http://schemas.microsoft.com/office/drawing/2014/main" id="{00000000-0008-0000-0000-0000A0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85" name="Text Box 181">
          <a:extLst>
            <a:ext uri="{FF2B5EF4-FFF2-40B4-BE49-F238E27FC236}">
              <a16:creationId xmlns:a16="http://schemas.microsoft.com/office/drawing/2014/main" id="{00000000-0008-0000-0000-0000A1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86" name="Text Box 198">
          <a:extLst>
            <a:ext uri="{FF2B5EF4-FFF2-40B4-BE49-F238E27FC236}">
              <a16:creationId xmlns:a16="http://schemas.microsoft.com/office/drawing/2014/main" id="{00000000-0008-0000-0000-0000A2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87" name="Text Box 199">
          <a:extLst>
            <a:ext uri="{FF2B5EF4-FFF2-40B4-BE49-F238E27FC236}">
              <a16:creationId xmlns:a16="http://schemas.microsoft.com/office/drawing/2014/main" id="{00000000-0008-0000-0000-0000A3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188" name="Text Box 200">
          <a:extLst>
            <a:ext uri="{FF2B5EF4-FFF2-40B4-BE49-F238E27FC236}">
              <a16:creationId xmlns:a16="http://schemas.microsoft.com/office/drawing/2014/main" id="{00000000-0008-0000-0000-0000A4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89" name="Text Box 178">
          <a:extLst>
            <a:ext uri="{FF2B5EF4-FFF2-40B4-BE49-F238E27FC236}">
              <a16:creationId xmlns:a16="http://schemas.microsoft.com/office/drawing/2014/main" id="{00000000-0008-0000-0000-0000A5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0" name="Text Box 181">
          <a:extLst>
            <a:ext uri="{FF2B5EF4-FFF2-40B4-BE49-F238E27FC236}">
              <a16:creationId xmlns:a16="http://schemas.microsoft.com/office/drawing/2014/main" id="{00000000-0008-0000-0000-0000A6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1" name="Text Box 176">
          <a:extLst>
            <a:ext uri="{FF2B5EF4-FFF2-40B4-BE49-F238E27FC236}">
              <a16:creationId xmlns:a16="http://schemas.microsoft.com/office/drawing/2014/main" id="{00000000-0008-0000-0000-0000A7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2" name="Text Box 177">
          <a:extLst>
            <a:ext uri="{FF2B5EF4-FFF2-40B4-BE49-F238E27FC236}">
              <a16:creationId xmlns:a16="http://schemas.microsoft.com/office/drawing/2014/main" id="{00000000-0008-0000-0000-0000A8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3" name="Text Box 178">
          <a:extLst>
            <a:ext uri="{FF2B5EF4-FFF2-40B4-BE49-F238E27FC236}">
              <a16:creationId xmlns:a16="http://schemas.microsoft.com/office/drawing/2014/main" id="{00000000-0008-0000-0000-0000A9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4" name="Text Box 181">
          <a:extLst>
            <a:ext uri="{FF2B5EF4-FFF2-40B4-BE49-F238E27FC236}">
              <a16:creationId xmlns:a16="http://schemas.microsoft.com/office/drawing/2014/main" id="{00000000-0008-0000-0000-0000AA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5" name="Text Box 176">
          <a:extLst>
            <a:ext uri="{FF2B5EF4-FFF2-40B4-BE49-F238E27FC236}">
              <a16:creationId xmlns:a16="http://schemas.microsoft.com/office/drawing/2014/main" id="{00000000-0008-0000-0000-0000A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6" name="Text Box 177">
          <a:extLst>
            <a:ext uri="{FF2B5EF4-FFF2-40B4-BE49-F238E27FC236}">
              <a16:creationId xmlns:a16="http://schemas.microsoft.com/office/drawing/2014/main" id="{00000000-0008-0000-0000-0000A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7" name="Text Box 178">
          <a:extLst>
            <a:ext uri="{FF2B5EF4-FFF2-40B4-BE49-F238E27FC236}">
              <a16:creationId xmlns:a16="http://schemas.microsoft.com/office/drawing/2014/main" id="{00000000-0008-0000-0000-0000A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8" name="Text Box 181">
          <a:extLst>
            <a:ext uri="{FF2B5EF4-FFF2-40B4-BE49-F238E27FC236}">
              <a16:creationId xmlns:a16="http://schemas.microsoft.com/office/drawing/2014/main" id="{00000000-0008-0000-0000-0000A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199" name="Text Box 176">
          <a:extLst>
            <a:ext uri="{FF2B5EF4-FFF2-40B4-BE49-F238E27FC236}">
              <a16:creationId xmlns:a16="http://schemas.microsoft.com/office/drawing/2014/main" id="{00000000-0008-0000-0000-0000A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00" name="Text Box 177">
          <a:extLst>
            <a:ext uri="{FF2B5EF4-FFF2-40B4-BE49-F238E27FC236}">
              <a16:creationId xmlns:a16="http://schemas.microsoft.com/office/drawing/2014/main" id="{00000000-0008-0000-0000-0000B0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01" name="Text Box 178">
          <a:extLst>
            <a:ext uri="{FF2B5EF4-FFF2-40B4-BE49-F238E27FC236}">
              <a16:creationId xmlns:a16="http://schemas.microsoft.com/office/drawing/2014/main" id="{00000000-0008-0000-0000-0000B1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02" name="Text Box 181">
          <a:extLst>
            <a:ext uri="{FF2B5EF4-FFF2-40B4-BE49-F238E27FC236}">
              <a16:creationId xmlns:a16="http://schemas.microsoft.com/office/drawing/2014/main" id="{00000000-0008-0000-0000-0000B2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03" name="Text Box 200">
          <a:extLst>
            <a:ext uri="{FF2B5EF4-FFF2-40B4-BE49-F238E27FC236}">
              <a16:creationId xmlns:a16="http://schemas.microsoft.com/office/drawing/2014/main" id="{00000000-0008-0000-0000-0000B3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04" name="Text Box 198">
          <a:extLst>
            <a:ext uri="{FF2B5EF4-FFF2-40B4-BE49-F238E27FC236}">
              <a16:creationId xmlns:a16="http://schemas.microsoft.com/office/drawing/2014/main" id="{00000000-0008-0000-0000-0000B4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05" name="Text Box 199">
          <a:extLst>
            <a:ext uri="{FF2B5EF4-FFF2-40B4-BE49-F238E27FC236}">
              <a16:creationId xmlns:a16="http://schemas.microsoft.com/office/drawing/2014/main" id="{00000000-0008-0000-0000-0000B5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06" name="Text Box 200">
          <a:extLst>
            <a:ext uri="{FF2B5EF4-FFF2-40B4-BE49-F238E27FC236}">
              <a16:creationId xmlns:a16="http://schemas.microsoft.com/office/drawing/2014/main" id="{00000000-0008-0000-0000-0000B6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07" name="Text Box 183">
          <a:extLst>
            <a:ext uri="{FF2B5EF4-FFF2-40B4-BE49-F238E27FC236}">
              <a16:creationId xmlns:a16="http://schemas.microsoft.com/office/drawing/2014/main" id="{00000000-0008-0000-0000-0000B7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08" name="Text Box 183">
          <a:extLst>
            <a:ext uri="{FF2B5EF4-FFF2-40B4-BE49-F238E27FC236}">
              <a16:creationId xmlns:a16="http://schemas.microsoft.com/office/drawing/2014/main" id="{00000000-0008-0000-0000-0000B8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09" name="Text Box 205">
          <a:extLst>
            <a:ext uri="{FF2B5EF4-FFF2-40B4-BE49-F238E27FC236}">
              <a16:creationId xmlns:a16="http://schemas.microsoft.com/office/drawing/2014/main" id="{00000000-0008-0000-0000-0000B9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10" name="Text Box 205">
          <a:extLst>
            <a:ext uri="{FF2B5EF4-FFF2-40B4-BE49-F238E27FC236}">
              <a16:creationId xmlns:a16="http://schemas.microsoft.com/office/drawing/2014/main" id="{00000000-0008-0000-0000-0000BA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11" name="Text Box 176">
          <a:extLst>
            <a:ext uri="{FF2B5EF4-FFF2-40B4-BE49-F238E27FC236}">
              <a16:creationId xmlns:a16="http://schemas.microsoft.com/office/drawing/2014/main" id="{00000000-0008-0000-0000-0000B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12" name="Text Box 177">
          <a:extLst>
            <a:ext uri="{FF2B5EF4-FFF2-40B4-BE49-F238E27FC236}">
              <a16:creationId xmlns:a16="http://schemas.microsoft.com/office/drawing/2014/main" id="{00000000-0008-0000-0000-0000B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13" name="Text Box 178">
          <a:extLst>
            <a:ext uri="{FF2B5EF4-FFF2-40B4-BE49-F238E27FC236}">
              <a16:creationId xmlns:a16="http://schemas.microsoft.com/office/drawing/2014/main" id="{00000000-0008-0000-0000-0000B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14" name="Text Box 181">
          <a:extLst>
            <a:ext uri="{FF2B5EF4-FFF2-40B4-BE49-F238E27FC236}">
              <a16:creationId xmlns:a16="http://schemas.microsoft.com/office/drawing/2014/main" id="{00000000-0008-0000-0000-0000B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15" name="Text Box 176">
          <a:extLst>
            <a:ext uri="{FF2B5EF4-FFF2-40B4-BE49-F238E27FC236}">
              <a16:creationId xmlns:a16="http://schemas.microsoft.com/office/drawing/2014/main" id="{00000000-0008-0000-0000-0000B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16" name="Text Box 177">
          <a:extLst>
            <a:ext uri="{FF2B5EF4-FFF2-40B4-BE49-F238E27FC236}">
              <a16:creationId xmlns:a16="http://schemas.microsoft.com/office/drawing/2014/main" id="{00000000-0008-0000-0000-0000C0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81673</xdr:rowOff>
    </xdr:to>
    <xdr:sp macro="" textlink="">
      <xdr:nvSpPr>
        <xdr:cNvPr id="1217" name="Text Box 178">
          <a:extLst>
            <a:ext uri="{FF2B5EF4-FFF2-40B4-BE49-F238E27FC236}">
              <a16:creationId xmlns:a16="http://schemas.microsoft.com/office/drawing/2014/main" id="{00000000-0008-0000-0000-0000C1040000}"/>
            </a:ext>
          </a:extLst>
        </xdr:cNvPr>
        <xdr:cNvSpPr txBox="1">
          <a:spLocks noChangeArrowheads="1"/>
        </xdr:cNvSpPr>
      </xdr:nvSpPr>
      <xdr:spPr bwMode="auto">
        <a:xfrm>
          <a:off x="12239625" y="5524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18" name="Text Box 198">
          <a:extLst>
            <a:ext uri="{FF2B5EF4-FFF2-40B4-BE49-F238E27FC236}">
              <a16:creationId xmlns:a16="http://schemas.microsoft.com/office/drawing/2014/main" id="{00000000-0008-0000-0000-0000C2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19" name="Text Box 199">
          <a:extLst>
            <a:ext uri="{FF2B5EF4-FFF2-40B4-BE49-F238E27FC236}">
              <a16:creationId xmlns:a16="http://schemas.microsoft.com/office/drawing/2014/main" id="{00000000-0008-0000-0000-0000C3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20" name="Text Box 200">
          <a:extLst>
            <a:ext uri="{FF2B5EF4-FFF2-40B4-BE49-F238E27FC236}">
              <a16:creationId xmlns:a16="http://schemas.microsoft.com/office/drawing/2014/main" id="{00000000-0008-0000-0000-0000C4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21" name="Text Box 203">
          <a:extLst>
            <a:ext uri="{FF2B5EF4-FFF2-40B4-BE49-F238E27FC236}">
              <a16:creationId xmlns:a16="http://schemas.microsoft.com/office/drawing/2014/main" id="{00000000-0008-0000-0000-0000C5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22" name="Text Box 198">
          <a:extLst>
            <a:ext uri="{FF2B5EF4-FFF2-40B4-BE49-F238E27FC236}">
              <a16:creationId xmlns:a16="http://schemas.microsoft.com/office/drawing/2014/main" id="{00000000-0008-0000-0000-0000C6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23" name="Text Box 199">
          <a:extLst>
            <a:ext uri="{FF2B5EF4-FFF2-40B4-BE49-F238E27FC236}">
              <a16:creationId xmlns:a16="http://schemas.microsoft.com/office/drawing/2014/main" id="{00000000-0008-0000-0000-0000C7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24" name="Text Box 200">
          <a:extLst>
            <a:ext uri="{FF2B5EF4-FFF2-40B4-BE49-F238E27FC236}">
              <a16:creationId xmlns:a16="http://schemas.microsoft.com/office/drawing/2014/main" id="{00000000-0008-0000-0000-0000C8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25" name="Text Box 176">
          <a:extLst>
            <a:ext uri="{FF2B5EF4-FFF2-40B4-BE49-F238E27FC236}">
              <a16:creationId xmlns:a16="http://schemas.microsoft.com/office/drawing/2014/main" id="{00000000-0008-0000-0000-0000C9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26" name="Text Box 177">
          <a:extLst>
            <a:ext uri="{FF2B5EF4-FFF2-40B4-BE49-F238E27FC236}">
              <a16:creationId xmlns:a16="http://schemas.microsoft.com/office/drawing/2014/main" id="{00000000-0008-0000-0000-0000CA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27" name="Text Box 178">
          <a:extLst>
            <a:ext uri="{FF2B5EF4-FFF2-40B4-BE49-F238E27FC236}">
              <a16:creationId xmlns:a16="http://schemas.microsoft.com/office/drawing/2014/main" id="{00000000-0008-0000-0000-0000C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28" name="Text Box 181">
          <a:extLst>
            <a:ext uri="{FF2B5EF4-FFF2-40B4-BE49-F238E27FC236}">
              <a16:creationId xmlns:a16="http://schemas.microsoft.com/office/drawing/2014/main" id="{00000000-0008-0000-0000-0000C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29" name="Text Box 176">
          <a:extLst>
            <a:ext uri="{FF2B5EF4-FFF2-40B4-BE49-F238E27FC236}">
              <a16:creationId xmlns:a16="http://schemas.microsoft.com/office/drawing/2014/main" id="{00000000-0008-0000-0000-0000C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30" name="Text Box 177">
          <a:extLst>
            <a:ext uri="{FF2B5EF4-FFF2-40B4-BE49-F238E27FC236}">
              <a16:creationId xmlns:a16="http://schemas.microsoft.com/office/drawing/2014/main" id="{00000000-0008-0000-0000-0000C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31" name="Text Box 178">
          <a:extLst>
            <a:ext uri="{FF2B5EF4-FFF2-40B4-BE49-F238E27FC236}">
              <a16:creationId xmlns:a16="http://schemas.microsoft.com/office/drawing/2014/main" id="{00000000-0008-0000-0000-0000C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32" name="Text Box 181">
          <a:extLst>
            <a:ext uri="{FF2B5EF4-FFF2-40B4-BE49-F238E27FC236}">
              <a16:creationId xmlns:a16="http://schemas.microsoft.com/office/drawing/2014/main" id="{00000000-0008-0000-0000-0000D0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33" name="Text Box 199">
          <a:extLst>
            <a:ext uri="{FF2B5EF4-FFF2-40B4-BE49-F238E27FC236}">
              <a16:creationId xmlns:a16="http://schemas.microsoft.com/office/drawing/2014/main" id="{00000000-0008-0000-0000-0000D1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34" name="Text Box 200">
          <a:extLst>
            <a:ext uri="{FF2B5EF4-FFF2-40B4-BE49-F238E27FC236}">
              <a16:creationId xmlns:a16="http://schemas.microsoft.com/office/drawing/2014/main" id="{00000000-0008-0000-0000-0000D2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35" name="Text Box 198">
          <a:extLst>
            <a:ext uri="{FF2B5EF4-FFF2-40B4-BE49-F238E27FC236}">
              <a16:creationId xmlns:a16="http://schemas.microsoft.com/office/drawing/2014/main" id="{00000000-0008-0000-0000-0000D3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36" name="Text Box 199">
          <a:extLst>
            <a:ext uri="{FF2B5EF4-FFF2-40B4-BE49-F238E27FC236}">
              <a16:creationId xmlns:a16="http://schemas.microsoft.com/office/drawing/2014/main" id="{00000000-0008-0000-0000-0000D4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37" name="Text Box 200">
          <a:extLst>
            <a:ext uri="{FF2B5EF4-FFF2-40B4-BE49-F238E27FC236}">
              <a16:creationId xmlns:a16="http://schemas.microsoft.com/office/drawing/2014/main" id="{00000000-0008-0000-0000-0000D5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38" name="Text Box 203">
          <a:extLst>
            <a:ext uri="{FF2B5EF4-FFF2-40B4-BE49-F238E27FC236}">
              <a16:creationId xmlns:a16="http://schemas.microsoft.com/office/drawing/2014/main" id="{00000000-0008-0000-0000-0000D6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39" name="Text Box 176">
          <a:extLst>
            <a:ext uri="{FF2B5EF4-FFF2-40B4-BE49-F238E27FC236}">
              <a16:creationId xmlns:a16="http://schemas.microsoft.com/office/drawing/2014/main" id="{00000000-0008-0000-0000-0000D7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40" name="Text Box 177">
          <a:extLst>
            <a:ext uri="{FF2B5EF4-FFF2-40B4-BE49-F238E27FC236}">
              <a16:creationId xmlns:a16="http://schemas.microsoft.com/office/drawing/2014/main" id="{00000000-0008-0000-0000-0000D8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41" name="Text Box 178">
          <a:extLst>
            <a:ext uri="{FF2B5EF4-FFF2-40B4-BE49-F238E27FC236}">
              <a16:creationId xmlns:a16="http://schemas.microsoft.com/office/drawing/2014/main" id="{00000000-0008-0000-0000-0000D9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42" name="Text Box 181">
          <a:extLst>
            <a:ext uri="{FF2B5EF4-FFF2-40B4-BE49-F238E27FC236}">
              <a16:creationId xmlns:a16="http://schemas.microsoft.com/office/drawing/2014/main" id="{00000000-0008-0000-0000-0000DA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43" name="Text Box 176">
          <a:extLst>
            <a:ext uri="{FF2B5EF4-FFF2-40B4-BE49-F238E27FC236}">
              <a16:creationId xmlns:a16="http://schemas.microsoft.com/office/drawing/2014/main" id="{00000000-0008-0000-0000-0000D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44" name="Text Box 177">
          <a:extLst>
            <a:ext uri="{FF2B5EF4-FFF2-40B4-BE49-F238E27FC236}">
              <a16:creationId xmlns:a16="http://schemas.microsoft.com/office/drawing/2014/main" id="{00000000-0008-0000-0000-0000D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45" name="Text Box 178">
          <a:extLst>
            <a:ext uri="{FF2B5EF4-FFF2-40B4-BE49-F238E27FC236}">
              <a16:creationId xmlns:a16="http://schemas.microsoft.com/office/drawing/2014/main" id="{00000000-0008-0000-0000-0000D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46" name="Text Box 181">
          <a:extLst>
            <a:ext uri="{FF2B5EF4-FFF2-40B4-BE49-F238E27FC236}">
              <a16:creationId xmlns:a16="http://schemas.microsoft.com/office/drawing/2014/main" id="{00000000-0008-0000-0000-0000D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47" name="Text Box 198">
          <a:extLst>
            <a:ext uri="{FF2B5EF4-FFF2-40B4-BE49-F238E27FC236}">
              <a16:creationId xmlns:a16="http://schemas.microsoft.com/office/drawing/2014/main" id="{00000000-0008-0000-0000-0000DF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48" name="Text Box 199">
          <a:extLst>
            <a:ext uri="{FF2B5EF4-FFF2-40B4-BE49-F238E27FC236}">
              <a16:creationId xmlns:a16="http://schemas.microsoft.com/office/drawing/2014/main" id="{00000000-0008-0000-0000-0000E0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49" name="Text Box 200">
          <a:extLst>
            <a:ext uri="{FF2B5EF4-FFF2-40B4-BE49-F238E27FC236}">
              <a16:creationId xmlns:a16="http://schemas.microsoft.com/office/drawing/2014/main" id="{00000000-0008-0000-0000-0000E1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0" name="Text Box 178">
          <a:extLst>
            <a:ext uri="{FF2B5EF4-FFF2-40B4-BE49-F238E27FC236}">
              <a16:creationId xmlns:a16="http://schemas.microsoft.com/office/drawing/2014/main" id="{00000000-0008-0000-0000-0000E2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1" name="Text Box 181">
          <a:extLst>
            <a:ext uri="{FF2B5EF4-FFF2-40B4-BE49-F238E27FC236}">
              <a16:creationId xmlns:a16="http://schemas.microsoft.com/office/drawing/2014/main" id="{00000000-0008-0000-0000-0000E3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2" name="Text Box 176">
          <a:extLst>
            <a:ext uri="{FF2B5EF4-FFF2-40B4-BE49-F238E27FC236}">
              <a16:creationId xmlns:a16="http://schemas.microsoft.com/office/drawing/2014/main" id="{00000000-0008-0000-0000-0000E4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3" name="Text Box 177">
          <a:extLst>
            <a:ext uri="{FF2B5EF4-FFF2-40B4-BE49-F238E27FC236}">
              <a16:creationId xmlns:a16="http://schemas.microsoft.com/office/drawing/2014/main" id="{00000000-0008-0000-0000-0000E5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4" name="Text Box 178">
          <a:extLst>
            <a:ext uri="{FF2B5EF4-FFF2-40B4-BE49-F238E27FC236}">
              <a16:creationId xmlns:a16="http://schemas.microsoft.com/office/drawing/2014/main" id="{00000000-0008-0000-0000-0000E6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5" name="Text Box 181">
          <a:extLst>
            <a:ext uri="{FF2B5EF4-FFF2-40B4-BE49-F238E27FC236}">
              <a16:creationId xmlns:a16="http://schemas.microsoft.com/office/drawing/2014/main" id="{00000000-0008-0000-0000-0000E7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6" name="Text Box 176">
          <a:extLst>
            <a:ext uri="{FF2B5EF4-FFF2-40B4-BE49-F238E27FC236}">
              <a16:creationId xmlns:a16="http://schemas.microsoft.com/office/drawing/2014/main" id="{00000000-0008-0000-0000-0000E8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7" name="Text Box 177">
          <a:extLst>
            <a:ext uri="{FF2B5EF4-FFF2-40B4-BE49-F238E27FC236}">
              <a16:creationId xmlns:a16="http://schemas.microsoft.com/office/drawing/2014/main" id="{00000000-0008-0000-0000-0000E9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8" name="Text Box 178">
          <a:extLst>
            <a:ext uri="{FF2B5EF4-FFF2-40B4-BE49-F238E27FC236}">
              <a16:creationId xmlns:a16="http://schemas.microsoft.com/office/drawing/2014/main" id="{00000000-0008-0000-0000-0000EA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59" name="Text Box 181">
          <a:extLst>
            <a:ext uri="{FF2B5EF4-FFF2-40B4-BE49-F238E27FC236}">
              <a16:creationId xmlns:a16="http://schemas.microsoft.com/office/drawing/2014/main" id="{00000000-0008-0000-0000-0000E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60" name="Text Box 176">
          <a:extLst>
            <a:ext uri="{FF2B5EF4-FFF2-40B4-BE49-F238E27FC236}">
              <a16:creationId xmlns:a16="http://schemas.microsoft.com/office/drawing/2014/main" id="{00000000-0008-0000-0000-0000EC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61" name="Text Box 177">
          <a:extLst>
            <a:ext uri="{FF2B5EF4-FFF2-40B4-BE49-F238E27FC236}">
              <a16:creationId xmlns:a16="http://schemas.microsoft.com/office/drawing/2014/main" id="{00000000-0008-0000-0000-0000ED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62" name="Text Box 178">
          <a:extLst>
            <a:ext uri="{FF2B5EF4-FFF2-40B4-BE49-F238E27FC236}">
              <a16:creationId xmlns:a16="http://schemas.microsoft.com/office/drawing/2014/main" id="{00000000-0008-0000-0000-0000EE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63" name="Text Box 181">
          <a:extLst>
            <a:ext uri="{FF2B5EF4-FFF2-40B4-BE49-F238E27FC236}">
              <a16:creationId xmlns:a16="http://schemas.microsoft.com/office/drawing/2014/main" id="{00000000-0008-0000-0000-0000EF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64" name="Text Box 200">
          <a:extLst>
            <a:ext uri="{FF2B5EF4-FFF2-40B4-BE49-F238E27FC236}">
              <a16:creationId xmlns:a16="http://schemas.microsoft.com/office/drawing/2014/main" id="{00000000-0008-0000-0000-0000F0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65" name="Text Box 198">
          <a:extLst>
            <a:ext uri="{FF2B5EF4-FFF2-40B4-BE49-F238E27FC236}">
              <a16:creationId xmlns:a16="http://schemas.microsoft.com/office/drawing/2014/main" id="{00000000-0008-0000-0000-0000F1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66" name="Text Box 199">
          <a:extLst>
            <a:ext uri="{FF2B5EF4-FFF2-40B4-BE49-F238E27FC236}">
              <a16:creationId xmlns:a16="http://schemas.microsoft.com/office/drawing/2014/main" id="{00000000-0008-0000-0000-0000F2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67" name="Text Box 200">
          <a:extLst>
            <a:ext uri="{FF2B5EF4-FFF2-40B4-BE49-F238E27FC236}">
              <a16:creationId xmlns:a16="http://schemas.microsoft.com/office/drawing/2014/main" id="{00000000-0008-0000-0000-0000F3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68" name="Text Box 183">
          <a:extLst>
            <a:ext uri="{FF2B5EF4-FFF2-40B4-BE49-F238E27FC236}">
              <a16:creationId xmlns:a16="http://schemas.microsoft.com/office/drawing/2014/main" id="{00000000-0008-0000-0000-0000F4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69" name="Text Box 183">
          <a:extLst>
            <a:ext uri="{FF2B5EF4-FFF2-40B4-BE49-F238E27FC236}">
              <a16:creationId xmlns:a16="http://schemas.microsoft.com/office/drawing/2014/main" id="{00000000-0008-0000-0000-0000F5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70" name="Text Box 205">
          <a:extLst>
            <a:ext uri="{FF2B5EF4-FFF2-40B4-BE49-F238E27FC236}">
              <a16:creationId xmlns:a16="http://schemas.microsoft.com/office/drawing/2014/main" id="{00000000-0008-0000-0000-0000F6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71" name="Text Box 176">
          <a:extLst>
            <a:ext uri="{FF2B5EF4-FFF2-40B4-BE49-F238E27FC236}">
              <a16:creationId xmlns:a16="http://schemas.microsoft.com/office/drawing/2014/main" id="{00000000-0008-0000-0000-0000F7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72" name="Text Box 177">
          <a:extLst>
            <a:ext uri="{FF2B5EF4-FFF2-40B4-BE49-F238E27FC236}">
              <a16:creationId xmlns:a16="http://schemas.microsoft.com/office/drawing/2014/main" id="{00000000-0008-0000-0000-0000F8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73" name="Text Box 178">
          <a:extLst>
            <a:ext uri="{FF2B5EF4-FFF2-40B4-BE49-F238E27FC236}">
              <a16:creationId xmlns:a16="http://schemas.microsoft.com/office/drawing/2014/main" id="{00000000-0008-0000-0000-0000F9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74" name="Text Box 181">
          <a:extLst>
            <a:ext uri="{FF2B5EF4-FFF2-40B4-BE49-F238E27FC236}">
              <a16:creationId xmlns:a16="http://schemas.microsoft.com/office/drawing/2014/main" id="{00000000-0008-0000-0000-0000FA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75" name="Text Box 176">
          <a:extLst>
            <a:ext uri="{FF2B5EF4-FFF2-40B4-BE49-F238E27FC236}">
              <a16:creationId xmlns:a16="http://schemas.microsoft.com/office/drawing/2014/main" id="{00000000-0008-0000-0000-0000FB04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81673</xdr:rowOff>
    </xdr:to>
    <xdr:sp macro="" textlink="">
      <xdr:nvSpPr>
        <xdr:cNvPr id="1276" name="Text Box 205">
          <a:extLst>
            <a:ext uri="{FF2B5EF4-FFF2-40B4-BE49-F238E27FC236}">
              <a16:creationId xmlns:a16="http://schemas.microsoft.com/office/drawing/2014/main" id="{00000000-0008-0000-0000-0000FC04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77" name="Text Box 200">
          <a:extLst>
            <a:ext uri="{FF2B5EF4-FFF2-40B4-BE49-F238E27FC236}">
              <a16:creationId xmlns:a16="http://schemas.microsoft.com/office/drawing/2014/main" id="{00000000-0008-0000-0000-0000FD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78" name="Text Box 203">
          <a:extLst>
            <a:ext uri="{FF2B5EF4-FFF2-40B4-BE49-F238E27FC236}">
              <a16:creationId xmlns:a16="http://schemas.microsoft.com/office/drawing/2014/main" id="{00000000-0008-0000-0000-0000FE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79" name="Text Box 198">
          <a:extLst>
            <a:ext uri="{FF2B5EF4-FFF2-40B4-BE49-F238E27FC236}">
              <a16:creationId xmlns:a16="http://schemas.microsoft.com/office/drawing/2014/main" id="{00000000-0008-0000-0000-0000FF04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80" name="Text Box 199">
          <a:extLst>
            <a:ext uri="{FF2B5EF4-FFF2-40B4-BE49-F238E27FC236}">
              <a16:creationId xmlns:a16="http://schemas.microsoft.com/office/drawing/2014/main" id="{00000000-0008-0000-0000-000000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81" name="Text Box 200">
          <a:extLst>
            <a:ext uri="{FF2B5EF4-FFF2-40B4-BE49-F238E27FC236}">
              <a16:creationId xmlns:a16="http://schemas.microsoft.com/office/drawing/2014/main" id="{00000000-0008-0000-0000-000001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82" name="Text Box 176">
          <a:extLst>
            <a:ext uri="{FF2B5EF4-FFF2-40B4-BE49-F238E27FC236}">
              <a16:creationId xmlns:a16="http://schemas.microsoft.com/office/drawing/2014/main" id="{00000000-0008-0000-0000-000002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83" name="Text Box 177">
          <a:extLst>
            <a:ext uri="{FF2B5EF4-FFF2-40B4-BE49-F238E27FC236}">
              <a16:creationId xmlns:a16="http://schemas.microsoft.com/office/drawing/2014/main" id="{00000000-0008-0000-0000-000003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84" name="Text Box 178">
          <a:extLst>
            <a:ext uri="{FF2B5EF4-FFF2-40B4-BE49-F238E27FC236}">
              <a16:creationId xmlns:a16="http://schemas.microsoft.com/office/drawing/2014/main" id="{00000000-0008-0000-0000-000004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85" name="Text Box 181">
          <a:extLst>
            <a:ext uri="{FF2B5EF4-FFF2-40B4-BE49-F238E27FC236}">
              <a16:creationId xmlns:a16="http://schemas.microsoft.com/office/drawing/2014/main" id="{00000000-0008-0000-0000-000005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86" name="Text Box 176">
          <a:extLst>
            <a:ext uri="{FF2B5EF4-FFF2-40B4-BE49-F238E27FC236}">
              <a16:creationId xmlns:a16="http://schemas.microsoft.com/office/drawing/2014/main" id="{00000000-0008-0000-0000-000006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87" name="Text Box 177">
          <a:extLst>
            <a:ext uri="{FF2B5EF4-FFF2-40B4-BE49-F238E27FC236}">
              <a16:creationId xmlns:a16="http://schemas.microsoft.com/office/drawing/2014/main" id="{00000000-0008-0000-0000-000007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88" name="Text Box 178">
          <a:extLst>
            <a:ext uri="{FF2B5EF4-FFF2-40B4-BE49-F238E27FC236}">
              <a16:creationId xmlns:a16="http://schemas.microsoft.com/office/drawing/2014/main" id="{00000000-0008-0000-0000-000008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89" name="Text Box 181">
          <a:extLst>
            <a:ext uri="{FF2B5EF4-FFF2-40B4-BE49-F238E27FC236}">
              <a16:creationId xmlns:a16="http://schemas.microsoft.com/office/drawing/2014/main" id="{00000000-0008-0000-0000-000009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90" name="Text Box 199">
          <a:extLst>
            <a:ext uri="{FF2B5EF4-FFF2-40B4-BE49-F238E27FC236}">
              <a16:creationId xmlns:a16="http://schemas.microsoft.com/office/drawing/2014/main" id="{00000000-0008-0000-0000-00000A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91" name="Text Box 200">
          <a:extLst>
            <a:ext uri="{FF2B5EF4-FFF2-40B4-BE49-F238E27FC236}">
              <a16:creationId xmlns:a16="http://schemas.microsoft.com/office/drawing/2014/main" id="{00000000-0008-0000-0000-00000B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92" name="Text Box 198">
          <a:extLst>
            <a:ext uri="{FF2B5EF4-FFF2-40B4-BE49-F238E27FC236}">
              <a16:creationId xmlns:a16="http://schemas.microsoft.com/office/drawing/2014/main" id="{00000000-0008-0000-0000-00000C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93" name="Text Box 199">
          <a:extLst>
            <a:ext uri="{FF2B5EF4-FFF2-40B4-BE49-F238E27FC236}">
              <a16:creationId xmlns:a16="http://schemas.microsoft.com/office/drawing/2014/main" id="{00000000-0008-0000-0000-00000D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94" name="Text Box 200">
          <a:extLst>
            <a:ext uri="{FF2B5EF4-FFF2-40B4-BE49-F238E27FC236}">
              <a16:creationId xmlns:a16="http://schemas.microsoft.com/office/drawing/2014/main" id="{00000000-0008-0000-0000-00000E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295" name="Text Box 203">
          <a:extLst>
            <a:ext uri="{FF2B5EF4-FFF2-40B4-BE49-F238E27FC236}">
              <a16:creationId xmlns:a16="http://schemas.microsoft.com/office/drawing/2014/main" id="{00000000-0008-0000-0000-00000F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96" name="Text Box 176">
          <a:extLst>
            <a:ext uri="{FF2B5EF4-FFF2-40B4-BE49-F238E27FC236}">
              <a16:creationId xmlns:a16="http://schemas.microsoft.com/office/drawing/2014/main" id="{00000000-0008-0000-0000-000010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97" name="Text Box 177">
          <a:extLst>
            <a:ext uri="{FF2B5EF4-FFF2-40B4-BE49-F238E27FC236}">
              <a16:creationId xmlns:a16="http://schemas.microsoft.com/office/drawing/2014/main" id="{00000000-0008-0000-0000-000011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98" name="Text Box 178">
          <a:extLst>
            <a:ext uri="{FF2B5EF4-FFF2-40B4-BE49-F238E27FC236}">
              <a16:creationId xmlns:a16="http://schemas.microsoft.com/office/drawing/2014/main" id="{00000000-0008-0000-0000-000012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299" name="Text Box 181">
          <a:extLst>
            <a:ext uri="{FF2B5EF4-FFF2-40B4-BE49-F238E27FC236}">
              <a16:creationId xmlns:a16="http://schemas.microsoft.com/office/drawing/2014/main" id="{00000000-0008-0000-0000-000013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00" name="Text Box 176">
          <a:extLst>
            <a:ext uri="{FF2B5EF4-FFF2-40B4-BE49-F238E27FC236}">
              <a16:creationId xmlns:a16="http://schemas.microsoft.com/office/drawing/2014/main" id="{00000000-0008-0000-0000-000014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01" name="Text Box 177">
          <a:extLst>
            <a:ext uri="{FF2B5EF4-FFF2-40B4-BE49-F238E27FC236}">
              <a16:creationId xmlns:a16="http://schemas.microsoft.com/office/drawing/2014/main" id="{00000000-0008-0000-0000-000015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02" name="Text Box 178">
          <a:extLst>
            <a:ext uri="{FF2B5EF4-FFF2-40B4-BE49-F238E27FC236}">
              <a16:creationId xmlns:a16="http://schemas.microsoft.com/office/drawing/2014/main" id="{00000000-0008-0000-0000-000016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03" name="Text Box 181">
          <a:extLst>
            <a:ext uri="{FF2B5EF4-FFF2-40B4-BE49-F238E27FC236}">
              <a16:creationId xmlns:a16="http://schemas.microsoft.com/office/drawing/2014/main" id="{00000000-0008-0000-0000-000017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04" name="Text Box 198">
          <a:extLst>
            <a:ext uri="{FF2B5EF4-FFF2-40B4-BE49-F238E27FC236}">
              <a16:creationId xmlns:a16="http://schemas.microsoft.com/office/drawing/2014/main" id="{00000000-0008-0000-0000-000018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05" name="Text Box 199">
          <a:extLst>
            <a:ext uri="{FF2B5EF4-FFF2-40B4-BE49-F238E27FC236}">
              <a16:creationId xmlns:a16="http://schemas.microsoft.com/office/drawing/2014/main" id="{00000000-0008-0000-0000-000019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06" name="Text Box 200">
          <a:extLst>
            <a:ext uri="{FF2B5EF4-FFF2-40B4-BE49-F238E27FC236}">
              <a16:creationId xmlns:a16="http://schemas.microsoft.com/office/drawing/2014/main" id="{00000000-0008-0000-0000-00001A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07" name="Text Box 178">
          <a:extLst>
            <a:ext uri="{FF2B5EF4-FFF2-40B4-BE49-F238E27FC236}">
              <a16:creationId xmlns:a16="http://schemas.microsoft.com/office/drawing/2014/main" id="{00000000-0008-0000-0000-00001B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08" name="Text Box 181">
          <a:extLst>
            <a:ext uri="{FF2B5EF4-FFF2-40B4-BE49-F238E27FC236}">
              <a16:creationId xmlns:a16="http://schemas.microsoft.com/office/drawing/2014/main" id="{00000000-0008-0000-0000-00001C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09" name="Text Box 176">
          <a:extLst>
            <a:ext uri="{FF2B5EF4-FFF2-40B4-BE49-F238E27FC236}">
              <a16:creationId xmlns:a16="http://schemas.microsoft.com/office/drawing/2014/main" id="{00000000-0008-0000-0000-00001D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0" name="Text Box 177">
          <a:extLst>
            <a:ext uri="{FF2B5EF4-FFF2-40B4-BE49-F238E27FC236}">
              <a16:creationId xmlns:a16="http://schemas.microsoft.com/office/drawing/2014/main" id="{00000000-0008-0000-0000-00001E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1" name="Text Box 178">
          <a:extLst>
            <a:ext uri="{FF2B5EF4-FFF2-40B4-BE49-F238E27FC236}">
              <a16:creationId xmlns:a16="http://schemas.microsoft.com/office/drawing/2014/main" id="{00000000-0008-0000-0000-00001F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2" name="Text Box 181">
          <a:extLst>
            <a:ext uri="{FF2B5EF4-FFF2-40B4-BE49-F238E27FC236}">
              <a16:creationId xmlns:a16="http://schemas.microsoft.com/office/drawing/2014/main" id="{00000000-0008-0000-0000-000020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3" name="Text Box 176">
          <a:extLst>
            <a:ext uri="{FF2B5EF4-FFF2-40B4-BE49-F238E27FC236}">
              <a16:creationId xmlns:a16="http://schemas.microsoft.com/office/drawing/2014/main" id="{00000000-0008-0000-0000-000021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4" name="Text Box 177">
          <a:extLst>
            <a:ext uri="{FF2B5EF4-FFF2-40B4-BE49-F238E27FC236}">
              <a16:creationId xmlns:a16="http://schemas.microsoft.com/office/drawing/2014/main" id="{00000000-0008-0000-0000-000022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5" name="Text Box 178">
          <a:extLst>
            <a:ext uri="{FF2B5EF4-FFF2-40B4-BE49-F238E27FC236}">
              <a16:creationId xmlns:a16="http://schemas.microsoft.com/office/drawing/2014/main" id="{00000000-0008-0000-0000-000023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6" name="Text Box 181">
          <a:extLst>
            <a:ext uri="{FF2B5EF4-FFF2-40B4-BE49-F238E27FC236}">
              <a16:creationId xmlns:a16="http://schemas.microsoft.com/office/drawing/2014/main" id="{00000000-0008-0000-0000-000024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7" name="Text Box 176">
          <a:extLst>
            <a:ext uri="{FF2B5EF4-FFF2-40B4-BE49-F238E27FC236}">
              <a16:creationId xmlns:a16="http://schemas.microsoft.com/office/drawing/2014/main" id="{00000000-0008-0000-0000-000025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8" name="Text Box 177">
          <a:extLst>
            <a:ext uri="{FF2B5EF4-FFF2-40B4-BE49-F238E27FC236}">
              <a16:creationId xmlns:a16="http://schemas.microsoft.com/office/drawing/2014/main" id="{00000000-0008-0000-0000-000026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19" name="Text Box 178">
          <a:extLst>
            <a:ext uri="{FF2B5EF4-FFF2-40B4-BE49-F238E27FC236}">
              <a16:creationId xmlns:a16="http://schemas.microsoft.com/office/drawing/2014/main" id="{00000000-0008-0000-0000-000027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20" name="Text Box 181">
          <a:extLst>
            <a:ext uri="{FF2B5EF4-FFF2-40B4-BE49-F238E27FC236}">
              <a16:creationId xmlns:a16="http://schemas.microsoft.com/office/drawing/2014/main" id="{00000000-0008-0000-0000-000028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21" name="Text Box 200">
          <a:extLst>
            <a:ext uri="{FF2B5EF4-FFF2-40B4-BE49-F238E27FC236}">
              <a16:creationId xmlns:a16="http://schemas.microsoft.com/office/drawing/2014/main" id="{00000000-0008-0000-0000-000029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22" name="Text Box 198">
          <a:extLst>
            <a:ext uri="{FF2B5EF4-FFF2-40B4-BE49-F238E27FC236}">
              <a16:creationId xmlns:a16="http://schemas.microsoft.com/office/drawing/2014/main" id="{00000000-0008-0000-0000-00002A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23" name="Text Box 199">
          <a:extLst>
            <a:ext uri="{FF2B5EF4-FFF2-40B4-BE49-F238E27FC236}">
              <a16:creationId xmlns:a16="http://schemas.microsoft.com/office/drawing/2014/main" id="{00000000-0008-0000-0000-00002B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24" name="Text Box 200">
          <a:extLst>
            <a:ext uri="{FF2B5EF4-FFF2-40B4-BE49-F238E27FC236}">
              <a16:creationId xmlns:a16="http://schemas.microsoft.com/office/drawing/2014/main" id="{00000000-0008-0000-0000-00002C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25" name="Text Box 183">
          <a:extLst>
            <a:ext uri="{FF2B5EF4-FFF2-40B4-BE49-F238E27FC236}">
              <a16:creationId xmlns:a16="http://schemas.microsoft.com/office/drawing/2014/main" id="{00000000-0008-0000-0000-00002D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26" name="Text Box 183">
          <a:extLst>
            <a:ext uri="{FF2B5EF4-FFF2-40B4-BE49-F238E27FC236}">
              <a16:creationId xmlns:a16="http://schemas.microsoft.com/office/drawing/2014/main" id="{00000000-0008-0000-0000-00002E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27" name="Text Box 176">
          <a:extLst>
            <a:ext uri="{FF2B5EF4-FFF2-40B4-BE49-F238E27FC236}">
              <a16:creationId xmlns:a16="http://schemas.microsoft.com/office/drawing/2014/main" id="{00000000-0008-0000-0000-00002F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28" name="Text Box 177">
          <a:extLst>
            <a:ext uri="{FF2B5EF4-FFF2-40B4-BE49-F238E27FC236}">
              <a16:creationId xmlns:a16="http://schemas.microsoft.com/office/drawing/2014/main" id="{00000000-0008-0000-0000-000030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29" name="Text Box 178">
          <a:extLst>
            <a:ext uri="{FF2B5EF4-FFF2-40B4-BE49-F238E27FC236}">
              <a16:creationId xmlns:a16="http://schemas.microsoft.com/office/drawing/2014/main" id="{00000000-0008-0000-0000-000031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30" name="Text Box 181">
          <a:extLst>
            <a:ext uri="{FF2B5EF4-FFF2-40B4-BE49-F238E27FC236}">
              <a16:creationId xmlns:a16="http://schemas.microsoft.com/office/drawing/2014/main" id="{00000000-0008-0000-0000-000032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81673</xdr:rowOff>
    </xdr:to>
    <xdr:sp macro="" textlink="">
      <xdr:nvSpPr>
        <xdr:cNvPr id="1331" name="Text Box 205">
          <a:extLst>
            <a:ext uri="{FF2B5EF4-FFF2-40B4-BE49-F238E27FC236}">
              <a16:creationId xmlns:a16="http://schemas.microsoft.com/office/drawing/2014/main" id="{00000000-0008-0000-0000-000033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251118</xdr:colOff>
      <xdr:row>3</xdr:row>
      <xdr:rowOff>85085</xdr:rowOff>
    </xdr:to>
    <xdr:sp macro="" textlink="">
      <xdr:nvSpPr>
        <xdr:cNvPr id="1332" name="Text Box 203">
          <a:extLst>
            <a:ext uri="{FF2B5EF4-FFF2-40B4-BE49-F238E27FC236}">
              <a16:creationId xmlns:a16="http://schemas.microsoft.com/office/drawing/2014/main" id="{00000000-0008-0000-0000-000034050000}"/>
            </a:ext>
          </a:extLst>
        </xdr:cNvPr>
        <xdr:cNvSpPr txBox="1">
          <a:spLocks noChangeArrowheads="1"/>
        </xdr:cNvSpPr>
      </xdr:nvSpPr>
      <xdr:spPr bwMode="auto">
        <a:xfrm>
          <a:off x="12239625" y="495300"/>
          <a:ext cx="26254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33" name="Text Box 200">
          <a:extLst>
            <a:ext uri="{FF2B5EF4-FFF2-40B4-BE49-F238E27FC236}">
              <a16:creationId xmlns:a16="http://schemas.microsoft.com/office/drawing/2014/main" id="{00000000-0008-0000-0000-000035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34" name="Text Box 203">
          <a:extLst>
            <a:ext uri="{FF2B5EF4-FFF2-40B4-BE49-F238E27FC236}">
              <a16:creationId xmlns:a16="http://schemas.microsoft.com/office/drawing/2014/main" id="{00000000-0008-0000-0000-000036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35" name="Text Box 198">
          <a:extLst>
            <a:ext uri="{FF2B5EF4-FFF2-40B4-BE49-F238E27FC236}">
              <a16:creationId xmlns:a16="http://schemas.microsoft.com/office/drawing/2014/main" id="{00000000-0008-0000-0000-000037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36" name="Text Box 199">
          <a:extLst>
            <a:ext uri="{FF2B5EF4-FFF2-40B4-BE49-F238E27FC236}">
              <a16:creationId xmlns:a16="http://schemas.microsoft.com/office/drawing/2014/main" id="{00000000-0008-0000-0000-000038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37" name="Text Box 200">
          <a:extLst>
            <a:ext uri="{FF2B5EF4-FFF2-40B4-BE49-F238E27FC236}">
              <a16:creationId xmlns:a16="http://schemas.microsoft.com/office/drawing/2014/main" id="{00000000-0008-0000-0000-000039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38" name="Text Box 176">
          <a:extLst>
            <a:ext uri="{FF2B5EF4-FFF2-40B4-BE49-F238E27FC236}">
              <a16:creationId xmlns:a16="http://schemas.microsoft.com/office/drawing/2014/main" id="{00000000-0008-0000-0000-00003A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39" name="Text Box 177">
          <a:extLst>
            <a:ext uri="{FF2B5EF4-FFF2-40B4-BE49-F238E27FC236}">
              <a16:creationId xmlns:a16="http://schemas.microsoft.com/office/drawing/2014/main" id="{00000000-0008-0000-0000-00003B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40" name="Text Box 178">
          <a:extLst>
            <a:ext uri="{FF2B5EF4-FFF2-40B4-BE49-F238E27FC236}">
              <a16:creationId xmlns:a16="http://schemas.microsoft.com/office/drawing/2014/main" id="{00000000-0008-0000-0000-00003C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41" name="Text Box 181">
          <a:extLst>
            <a:ext uri="{FF2B5EF4-FFF2-40B4-BE49-F238E27FC236}">
              <a16:creationId xmlns:a16="http://schemas.microsoft.com/office/drawing/2014/main" id="{00000000-0008-0000-0000-00003D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42" name="Text Box 176">
          <a:extLst>
            <a:ext uri="{FF2B5EF4-FFF2-40B4-BE49-F238E27FC236}">
              <a16:creationId xmlns:a16="http://schemas.microsoft.com/office/drawing/2014/main" id="{00000000-0008-0000-0000-00003E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43" name="Text Box 177">
          <a:extLst>
            <a:ext uri="{FF2B5EF4-FFF2-40B4-BE49-F238E27FC236}">
              <a16:creationId xmlns:a16="http://schemas.microsoft.com/office/drawing/2014/main" id="{00000000-0008-0000-0000-00003F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44" name="Text Box 178">
          <a:extLst>
            <a:ext uri="{FF2B5EF4-FFF2-40B4-BE49-F238E27FC236}">
              <a16:creationId xmlns:a16="http://schemas.microsoft.com/office/drawing/2014/main" id="{00000000-0008-0000-0000-000040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45" name="Text Box 181">
          <a:extLst>
            <a:ext uri="{FF2B5EF4-FFF2-40B4-BE49-F238E27FC236}">
              <a16:creationId xmlns:a16="http://schemas.microsoft.com/office/drawing/2014/main" id="{00000000-0008-0000-0000-000041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46" name="Text Box 199">
          <a:extLst>
            <a:ext uri="{FF2B5EF4-FFF2-40B4-BE49-F238E27FC236}">
              <a16:creationId xmlns:a16="http://schemas.microsoft.com/office/drawing/2014/main" id="{00000000-0008-0000-0000-000042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47" name="Text Box 200">
          <a:extLst>
            <a:ext uri="{FF2B5EF4-FFF2-40B4-BE49-F238E27FC236}">
              <a16:creationId xmlns:a16="http://schemas.microsoft.com/office/drawing/2014/main" id="{00000000-0008-0000-0000-000043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48" name="Text Box 198">
          <a:extLst>
            <a:ext uri="{FF2B5EF4-FFF2-40B4-BE49-F238E27FC236}">
              <a16:creationId xmlns:a16="http://schemas.microsoft.com/office/drawing/2014/main" id="{00000000-0008-0000-0000-000044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49" name="Text Box 199">
          <a:extLst>
            <a:ext uri="{FF2B5EF4-FFF2-40B4-BE49-F238E27FC236}">
              <a16:creationId xmlns:a16="http://schemas.microsoft.com/office/drawing/2014/main" id="{00000000-0008-0000-0000-000045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50" name="Text Box 200">
          <a:extLst>
            <a:ext uri="{FF2B5EF4-FFF2-40B4-BE49-F238E27FC236}">
              <a16:creationId xmlns:a16="http://schemas.microsoft.com/office/drawing/2014/main" id="{00000000-0008-0000-0000-000046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51" name="Text Box 203">
          <a:extLst>
            <a:ext uri="{FF2B5EF4-FFF2-40B4-BE49-F238E27FC236}">
              <a16:creationId xmlns:a16="http://schemas.microsoft.com/office/drawing/2014/main" id="{00000000-0008-0000-0000-000047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52" name="Text Box 176">
          <a:extLst>
            <a:ext uri="{FF2B5EF4-FFF2-40B4-BE49-F238E27FC236}">
              <a16:creationId xmlns:a16="http://schemas.microsoft.com/office/drawing/2014/main" id="{00000000-0008-0000-0000-000048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53" name="Text Box 177">
          <a:extLst>
            <a:ext uri="{FF2B5EF4-FFF2-40B4-BE49-F238E27FC236}">
              <a16:creationId xmlns:a16="http://schemas.microsoft.com/office/drawing/2014/main" id="{00000000-0008-0000-0000-000049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54" name="Text Box 178">
          <a:extLst>
            <a:ext uri="{FF2B5EF4-FFF2-40B4-BE49-F238E27FC236}">
              <a16:creationId xmlns:a16="http://schemas.microsoft.com/office/drawing/2014/main" id="{00000000-0008-0000-0000-00004A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55" name="Text Box 181">
          <a:extLst>
            <a:ext uri="{FF2B5EF4-FFF2-40B4-BE49-F238E27FC236}">
              <a16:creationId xmlns:a16="http://schemas.microsoft.com/office/drawing/2014/main" id="{00000000-0008-0000-0000-00004B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56" name="Text Box 176">
          <a:extLst>
            <a:ext uri="{FF2B5EF4-FFF2-40B4-BE49-F238E27FC236}">
              <a16:creationId xmlns:a16="http://schemas.microsoft.com/office/drawing/2014/main" id="{00000000-0008-0000-0000-00004C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57" name="Text Box 177">
          <a:extLst>
            <a:ext uri="{FF2B5EF4-FFF2-40B4-BE49-F238E27FC236}">
              <a16:creationId xmlns:a16="http://schemas.microsoft.com/office/drawing/2014/main" id="{00000000-0008-0000-0000-00004D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58" name="Text Box 178">
          <a:extLst>
            <a:ext uri="{FF2B5EF4-FFF2-40B4-BE49-F238E27FC236}">
              <a16:creationId xmlns:a16="http://schemas.microsoft.com/office/drawing/2014/main" id="{00000000-0008-0000-0000-00004E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59" name="Text Box 181">
          <a:extLst>
            <a:ext uri="{FF2B5EF4-FFF2-40B4-BE49-F238E27FC236}">
              <a16:creationId xmlns:a16="http://schemas.microsoft.com/office/drawing/2014/main" id="{00000000-0008-0000-0000-00004F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60" name="Text Box 198">
          <a:extLst>
            <a:ext uri="{FF2B5EF4-FFF2-40B4-BE49-F238E27FC236}">
              <a16:creationId xmlns:a16="http://schemas.microsoft.com/office/drawing/2014/main" id="{00000000-0008-0000-0000-000050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61" name="Text Box 199">
          <a:extLst>
            <a:ext uri="{FF2B5EF4-FFF2-40B4-BE49-F238E27FC236}">
              <a16:creationId xmlns:a16="http://schemas.microsoft.com/office/drawing/2014/main" id="{00000000-0008-0000-0000-000051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62" name="Text Box 200">
          <a:extLst>
            <a:ext uri="{FF2B5EF4-FFF2-40B4-BE49-F238E27FC236}">
              <a16:creationId xmlns:a16="http://schemas.microsoft.com/office/drawing/2014/main" id="{00000000-0008-0000-0000-000052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63" name="Text Box 178">
          <a:extLst>
            <a:ext uri="{FF2B5EF4-FFF2-40B4-BE49-F238E27FC236}">
              <a16:creationId xmlns:a16="http://schemas.microsoft.com/office/drawing/2014/main" id="{00000000-0008-0000-0000-000053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64" name="Text Box 181">
          <a:extLst>
            <a:ext uri="{FF2B5EF4-FFF2-40B4-BE49-F238E27FC236}">
              <a16:creationId xmlns:a16="http://schemas.microsoft.com/office/drawing/2014/main" id="{00000000-0008-0000-0000-000054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65" name="Text Box 176">
          <a:extLst>
            <a:ext uri="{FF2B5EF4-FFF2-40B4-BE49-F238E27FC236}">
              <a16:creationId xmlns:a16="http://schemas.microsoft.com/office/drawing/2014/main" id="{00000000-0008-0000-0000-000055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66" name="Text Box 177">
          <a:extLst>
            <a:ext uri="{FF2B5EF4-FFF2-40B4-BE49-F238E27FC236}">
              <a16:creationId xmlns:a16="http://schemas.microsoft.com/office/drawing/2014/main" id="{00000000-0008-0000-0000-000056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67" name="Text Box 178">
          <a:extLst>
            <a:ext uri="{FF2B5EF4-FFF2-40B4-BE49-F238E27FC236}">
              <a16:creationId xmlns:a16="http://schemas.microsoft.com/office/drawing/2014/main" id="{00000000-0008-0000-0000-000057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68" name="Text Box 181">
          <a:extLst>
            <a:ext uri="{FF2B5EF4-FFF2-40B4-BE49-F238E27FC236}">
              <a16:creationId xmlns:a16="http://schemas.microsoft.com/office/drawing/2014/main" id="{00000000-0008-0000-0000-000058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69" name="Text Box 176">
          <a:extLst>
            <a:ext uri="{FF2B5EF4-FFF2-40B4-BE49-F238E27FC236}">
              <a16:creationId xmlns:a16="http://schemas.microsoft.com/office/drawing/2014/main" id="{00000000-0008-0000-0000-000059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70" name="Text Box 177">
          <a:extLst>
            <a:ext uri="{FF2B5EF4-FFF2-40B4-BE49-F238E27FC236}">
              <a16:creationId xmlns:a16="http://schemas.microsoft.com/office/drawing/2014/main" id="{00000000-0008-0000-0000-00005A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71" name="Text Box 178">
          <a:extLst>
            <a:ext uri="{FF2B5EF4-FFF2-40B4-BE49-F238E27FC236}">
              <a16:creationId xmlns:a16="http://schemas.microsoft.com/office/drawing/2014/main" id="{00000000-0008-0000-0000-00005B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72" name="Text Box 181">
          <a:extLst>
            <a:ext uri="{FF2B5EF4-FFF2-40B4-BE49-F238E27FC236}">
              <a16:creationId xmlns:a16="http://schemas.microsoft.com/office/drawing/2014/main" id="{00000000-0008-0000-0000-00005C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73" name="Text Box 176">
          <a:extLst>
            <a:ext uri="{FF2B5EF4-FFF2-40B4-BE49-F238E27FC236}">
              <a16:creationId xmlns:a16="http://schemas.microsoft.com/office/drawing/2014/main" id="{00000000-0008-0000-0000-00005D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74" name="Text Box 177">
          <a:extLst>
            <a:ext uri="{FF2B5EF4-FFF2-40B4-BE49-F238E27FC236}">
              <a16:creationId xmlns:a16="http://schemas.microsoft.com/office/drawing/2014/main" id="{00000000-0008-0000-0000-00005E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75" name="Text Box 178">
          <a:extLst>
            <a:ext uri="{FF2B5EF4-FFF2-40B4-BE49-F238E27FC236}">
              <a16:creationId xmlns:a16="http://schemas.microsoft.com/office/drawing/2014/main" id="{00000000-0008-0000-0000-00005F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76" name="Text Box 181">
          <a:extLst>
            <a:ext uri="{FF2B5EF4-FFF2-40B4-BE49-F238E27FC236}">
              <a16:creationId xmlns:a16="http://schemas.microsoft.com/office/drawing/2014/main" id="{00000000-0008-0000-0000-000060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77" name="Text Box 200">
          <a:extLst>
            <a:ext uri="{FF2B5EF4-FFF2-40B4-BE49-F238E27FC236}">
              <a16:creationId xmlns:a16="http://schemas.microsoft.com/office/drawing/2014/main" id="{00000000-0008-0000-0000-000061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122573</xdr:rowOff>
    </xdr:to>
    <xdr:sp macro="" textlink="">
      <xdr:nvSpPr>
        <xdr:cNvPr id="1378" name="Text Box 198">
          <a:extLst>
            <a:ext uri="{FF2B5EF4-FFF2-40B4-BE49-F238E27FC236}">
              <a16:creationId xmlns:a16="http://schemas.microsoft.com/office/drawing/2014/main" id="{00000000-0008-0000-0000-000062050000}"/>
            </a:ext>
          </a:extLst>
        </xdr:cNvPr>
        <xdr:cNvSpPr txBox="1">
          <a:spLocks noChangeArrowheads="1"/>
        </xdr:cNvSpPr>
      </xdr:nvSpPr>
      <xdr:spPr bwMode="auto">
        <a:xfrm>
          <a:off x="12239625" y="40005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79" name="Text Box 183">
          <a:extLst>
            <a:ext uri="{FF2B5EF4-FFF2-40B4-BE49-F238E27FC236}">
              <a16:creationId xmlns:a16="http://schemas.microsoft.com/office/drawing/2014/main" id="{00000000-0008-0000-0000-000063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80" name="Text Box 183">
          <a:extLst>
            <a:ext uri="{FF2B5EF4-FFF2-40B4-BE49-F238E27FC236}">
              <a16:creationId xmlns:a16="http://schemas.microsoft.com/office/drawing/2014/main" id="{00000000-0008-0000-0000-000064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81" name="Text Box 176">
          <a:extLst>
            <a:ext uri="{FF2B5EF4-FFF2-40B4-BE49-F238E27FC236}">
              <a16:creationId xmlns:a16="http://schemas.microsoft.com/office/drawing/2014/main" id="{00000000-0008-0000-0000-000065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82" name="Text Box 177">
          <a:extLst>
            <a:ext uri="{FF2B5EF4-FFF2-40B4-BE49-F238E27FC236}">
              <a16:creationId xmlns:a16="http://schemas.microsoft.com/office/drawing/2014/main" id="{00000000-0008-0000-0000-000066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83" name="Text Box 178">
          <a:extLst>
            <a:ext uri="{FF2B5EF4-FFF2-40B4-BE49-F238E27FC236}">
              <a16:creationId xmlns:a16="http://schemas.microsoft.com/office/drawing/2014/main" id="{00000000-0008-0000-0000-000067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84" name="Text Box 181">
          <a:extLst>
            <a:ext uri="{FF2B5EF4-FFF2-40B4-BE49-F238E27FC236}">
              <a16:creationId xmlns:a16="http://schemas.microsoft.com/office/drawing/2014/main" id="{00000000-0008-0000-0000-000068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122573</xdr:rowOff>
    </xdr:to>
    <xdr:sp macro="" textlink="">
      <xdr:nvSpPr>
        <xdr:cNvPr id="1385" name="Text Box 176">
          <a:extLst>
            <a:ext uri="{FF2B5EF4-FFF2-40B4-BE49-F238E27FC236}">
              <a16:creationId xmlns:a16="http://schemas.microsoft.com/office/drawing/2014/main" id="{00000000-0008-0000-0000-000069050000}"/>
            </a:ext>
          </a:extLst>
        </xdr:cNvPr>
        <xdr:cNvSpPr txBox="1">
          <a:spLocks noChangeArrowheads="1"/>
        </xdr:cNvSpPr>
      </xdr:nvSpPr>
      <xdr:spPr bwMode="auto">
        <a:xfrm>
          <a:off x="12239625" y="40005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86" name="Text Box 176">
          <a:extLst>
            <a:ext uri="{FF2B5EF4-FFF2-40B4-BE49-F238E27FC236}">
              <a16:creationId xmlns:a16="http://schemas.microsoft.com/office/drawing/2014/main" id="{00000000-0008-0000-0000-00006A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87" name="Text Box 177">
          <a:extLst>
            <a:ext uri="{FF2B5EF4-FFF2-40B4-BE49-F238E27FC236}">
              <a16:creationId xmlns:a16="http://schemas.microsoft.com/office/drawing/2014/main" id="{00000000-0008-0000-0000-00006B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88" name="Text Box 178">
          <a:extLst>
            <a:ext uri="{FF2B5EF4-FFF2-40B4-BE49-F238E27FC236}">
              <a16:creationId xmlns:a16="http://schemas.microsoft.com/office/drawing/2014/main" id="{00000000-0008-0000-0000-00006C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89" name="Text Box 181">
          <a:extLst>
            <a:ext uri="{FF2B5EF4-FFF2-40B4-BE49-F238E27FC236}">
              <a16:creationId xmlns:a16="http://schemas.microsoft.com/office/drawing/2014/main" id="{00000000-0008-0000-0000-00006D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0" name="Text Box 176">
          <a:extLst>
            <a:ext uri="{FF2B5EF4-FFF2-40B4-BE49-F238E27FC236}">
              <a16:creationId xmlns:a16="http://schemas.microsoft.com/office/drawing/2014/main" id="{00000000-0008-0000-0000-00006E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1" name="Text Box 177">
          <a:extLst>
            <a:ext uri="{FF2B5EF4-FFF2-40B4-BE49-F238E27FC236}">
              <a16:creationId xmlns:a16="http://schemas.microsoft.com/office/drawing/2014/main" id="{00000000-0008-0000-0000-00006F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2" name="Text Box 178">
          <a:extLst>
            <a:ext uri="{FF2B5EF4-FFF2-40B4-BE49-F238E27FC236}">
              <a16:creationId xmlns:a16="http://schemas.microsoft.com/office/drawing/2014/main" id="{00000000-0008-0000-0000-000070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3" name="Text Box 176">
          <a:extLst>
            <a:ext uri="{FF2B5EF4-FFF2-40B4-BE49-F238E27FC236}">
              <a16:creationId xmlns:a16="http://schemas.microsoft.com/office/drawing/2014/main" id="{00000000-0008-0000-0000-000071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4" name="Text Box 177">
          <a:extLst>
            <a:ext uri="{FF2B5EF4-FFF2-40B4-BE49-F238E27FC236}">
              <a16:creationId xmlns:a16="http://schemas.microsoft.com/office/drawing/2014/main" id="{00000000-0008-0000-0000-000072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5" name="Text Box 178">
          <a:extLst>
            <a:ext uri="{FF2B5EF4-FFF2-40B4-BE49-F238E27FC236}">
              <a16:creationId xmlns:a16="http://schemas.microsoft.com/office/drawing/2014/main" id="{00000000-0008-0000-0000-000073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6" name="Text Box 181">
          <a:extLst>
            <a:ext uri="{FF2B5EF4-FFF2-40B4-BE49-F238E27FC236}">
              <a16:creationId xmlns:a16="http://schemas.microsoft.com/office/drawing/2014/main" id="{00000000-0008-0000-0000-000074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7" name="Text Box 176">
          <a:extLst>
            <a:ext uri="{FF2B5EF4-FFF2-40B4-BE49-F238E27FC236}">
              <a16:creationId xmlns:a16="http://schemas.microsoft.com/office/drawing/2014/main" id="{00000000-0008-0000-0000-000075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8" name="Text Box 177">
          <a:extLst>
            <a:ext uri="{FF2B5EF4-FFF2-40B4-BE49-F238E27FC236}">
              <a16:creationId xmlns:a16="http://schemas.microsoft.com/office/drawing/2014/main" id="{00000000-0008-0000-0000-000076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399" name="Text Box 178">
          <a:extLst>
            <a:ext uri="{FF2B5EF4-FFF2-40B4-BE49-F238E27FC236}">
              <a16:creationId xmlns:a16="http://schemas.microsoft.com/office/drawing/2014/main" id="{00000000-0008-0000-0000-000077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0" name="Text Box 199">
          <a:extLst>
            <a:ext uri="{FF2B5EF4-FFF2-40B4-BE49-F238E27FC236}">
              <a16:creationId xmlns:a16="http://schemas.microsoft.com/office/drawing/2014/main" id="{00000000-0008-0000-0000-000078050000}"/>
            </a:ext>
          </a:extLst>
        </xdr:cNvPr>
        <xdr:cNvSpPr txBox="1">
          <a:spLocks noChangeArrowheads="1"/>
        </xdr:cNvSpPr>
      </xdr:nvSpPr>
      <xdr:spPr bwMode="auto">
        <a:xfrm>
          <a:off x="12239625" y="723900"/>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1" name="Text Box 200">
          <a:extLst>
            <a:ext uri="{FF2B5EF4-FFF2-40B4-BE49-F238E27FC236}">
              <a16:creationId xmlns:a16="http://schemas.microsoft.com/office/drawing/2014/main" id="{00000000-0008-0000-0000-000079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2" name="Text Box 198">
          <a:extLst>
            <a:ext uri="{FF2B5EF4-FFF2-40B4-BE49-F238E27FC236}">
              <a16:creationId xmlns:a16="http://schemas.microsoft.com/office/drawing/2014/main" id="{00000000-0008-0000-0000-00007A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3" name="Text Box 199">
          <a:extLst>
            <a:ext uri="{FF2B5EF4-FFF2-40B4-BE49-F238E27FC236}">
              <a16:creationId xmlns:a16="http://schemas.microsoft.com/office/drawing/2014/main" id="{00000000-0008-0000-0000-00007B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4" name="Text Box 200">
          <a:extLst>
            <a:ext uri="{FF2B5EF4-FFF2-40B4-BE49-F238E27FC236}">
              <a16:creationId xmlns:a16="http://schemas.microsoft.com/office/drawing/2014/main" id="{00000000-0008-0000-0000-00007C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5" name="Text Box 203">
          <a:extLst>
            <a:ext uri="{FF2B5EF4-FFF2-40B4-BE49-F238E27FC236}">
              <a16:creationId xmlns:a16="http://schemas.microsoft.com/office/drawing/2014/main" id="{00000000-0008-0000-0000-00007D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6" name="Text Box 198">
          <a:extLst>
            <a:ext uri="{FF2B5EF4-FFF2-40B4-BE49-F238E27FC236}">
              <a16:creationId xmlns:a16="http://schemas.microsoft.com/office/drawing/2014/main" id="{00000000-0008-0000-0000-00007E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7" name="Text Box 199">
          <a:extLst>
            <a:ext uri="{FF2B5EF4-FFF2-40B4-BE49-F238E27FC236}">
              <a16:creationId xmlns:a16="http://schemas.microsoft.com/office/drawing/2014/main" id="{00000000-0008-0000-0000-00007F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8" name="Text Box 200">
          <a:extLst>
            <a:ext uri="{FF2B5EF4-FFF2-40B4-BE49-F238E27FC236}">
              <a16:creationId xmlns:a16="http://schemas.microsoft.com/office/drawing/2014/main" id="{00000000-0008-0000-0000-000080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09" name="Text Box 200">
          <a:extLst>
            <a:ext uri="{FF2B5EF4-FFF2-40B4-BE49-F238E27FC236}">
              <a16:creationId xmlns:a16="http://schemas.microsoft.com/office/drawing/2014/main" id="{00000000-0008-0000-0000-000081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10" name="Text Box 198">
          <a:extLst>
            <a:ext uri="{FF2B5EF4-FFF2-40B4-BE49-F238E27FC236}">
              <a16:creationId xmlns:a16="http://schemas.microsoft.com/office/drawing/2014/main" id="{00000000-0008-0000-0000-000082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11" name="Text Box 199">
          <a:extLst>
            <a:ext uri="{FF2B5EF4-FFF2-40B4-BE49-F238E27FC236}">
              <a16:creationId xmlns:a16="http://schemas.microsoft.com/office/drawing/2014/main" id="{00000000-0008-0000-0000-000083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12" name="Text Box 200">
          <a:extLst>
            <a:ext uri="{FF2B5EF4-FFF2-40B4-BE49-F238E27FC236}">
              <a16:creationId xmlns:a16="http://schemas.microsoft.com/office/drawing/2014/main" id="{00000000-0008-0000-0000-000084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13" name="Text Box 205">
          <a:extLst>
            <a:ext uri="{FF2B5EF4-FFF2-40B4-BE49-F238E27FC236}">
              <a16:creationId xmlns:a16="http://schemas.microsoft.com/office/drawing/2014/main" id="{00000000-0008-0000-0000-000085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14" name="Text Box 205">
          <a:extLst>
            <a:ext uri="{FF2B5EF4-FFF2-40B4-BE49-F238E27FC236}">
              <a16:creationId xmlns:a16="http://schemas.microsoft.com/office/drawing/2014/main" id="{00000000-0008-0000-0000-000086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83294</xdr:rowOff>
    </xdr:to>
    <xdr:sp macro="" textlink="">
      <xdr:nvSpPr>
        <xdr:cNvPr id="1415" name="Text Box 178">
          <a:extLst>
            <a:ext uri="{FF2B5EF4-FFF2-40B4-BE49-F238E27FC236}">
              <a16:creationId xmlns:a16="http://schemas.microsoft.com/office/drawing/2014/main" id="{00000000-0008-0000-0000-000087050000}"/>
            </a:ext>
          </a:extLst>
        </xdr:cNvPr>
        <xdr:cNvSpPr txBox="1">
          <a:spLocks noChangeArrowheads="1"/>
        </xdr:cNvSpPr>
      </xdr:nvSpPr>
      <xdr:spPr bwMode="auto">
        <a:xfrm>
          <a:off x="12239625" y="8667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16" name="Text Box 198">
          <a:extLst>
            <a:ext uri="{FF2B5EF4-FFF2-40B4-BE49-F238E27FC236}">
              <a16:creationId xmlns:a16="http://schemas.microsoft.com/office/drawing/2014/main" id="{00000000-0008-0000-0000-000088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83294</xdr:rowOff>
    </xdr:to>
    <xdr:sp macro="" textlink="">
      <xdr:nvSpPr>
        <xdr:cNvPr id="1417" name="Text Box 199">
          <a:extLst>
            <a:ext uri="{FF2B5EF4-FFF2-40B4-BE49-F238E27FC236}">
              <a16:creationId xmlns:a16="http://schemas.microsoft.com/office/drawing/2014/main" id="{00000000-0008-0000-0000-000089050000}"/>
            </a:ext>
          </a:extLst>
        </xdr:cNvPr>
        <xdr:cNvSpPr txBox="1">
          <a:spLocks noChangeArrowheads="1"/>
        </xdr:cNvSpPr>
      </xdr:nvSpPr>
      <xdr:spPr bwMode="auto">
        <a:xfrm>
          <a:off x="12239625" y="9810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251118</xdr:colOff>
      <xdr:row>3</xdr:row>
      <xdr:rowOff>119489</xdr:rowOff>
    </xdr:to>
    <xdr:sp macro="" textlink="">
      <xdr:nvSpPr>
        <xdr:cNvPr id="1418" name="Text Box 203">
          <a:extLst>
            <a:ext uri="{FF2B5EF4-FFF2-40B4-BE49-F238E27FC236}">
              <a16:creationId xmlns:a16="http://schemas.microsoft.com/office/drawing/2014/main" id="{00000000-0008-0000-0000-00008A050000}"/>
            </a:ext>
          </a:extLst>
        </xdr:cNvPr>
        <xdr:cNvSpPr txBox="1">
          <a:spLocks noChangeArrowheads="1"/>
        </xdr:cNvSpPr>
      </xdr:nvSpPr>
      <xdr:spPr bwMode="auto">
        <a:xfrm>
          <a:off x="12239625" y="809625"/>
          <a:ext cx="26254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81673</xdr:rowOff>
    </xdr:to>
    <xdr:sp macro="" textlink="">
      <xdr:nvSpPr>
        <xdr:cNvPr id="1419" name="Text Box 205">
          <a:extLst>
            <a:ext uri="{FF2B5EF4-FFF2-40B4-BE49-F238E27FC236}">
              <a16:creationId xmlns:a16="http://schemas.microsoft.com/office/drawing/2014/main" id="{00000000-0008-0000-0000-00008B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20" name="Text Box 178">
          <a:extLst>
            <a:ext uri="{FF2B5EF4-FFF2-40B4-BE49-F238E27FC236}">
              <a16:creationId xmlns:a16="http://schemas.microsoft.com/office/drawing/2014/main" id="{00000000-0008-0000-0000-00008C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21" name="Text Box 181">
          <a:extLst>
            <a:ext uri="{FF2B5EF4-FFF2-40B4-BE49-F238E27FC236}">
              <a16:creationId xmlns:a16="http://schemas.microsoft.com/office/drawing/2014/main" id="{00000000-0008-0000-0000-00008D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22" name="Text Box 176">
          <a:extLst>
            <a:ext uri="{FF2B5EF4-FFF2-40B4-BE49-F238E27FC236}">
              <a16:creationId xmlns:a16="http://schemas.microsoft.com/office/drawing/2014/main" id="{00000000-0008-0000-0000-00008E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23" name="Text Box 177">
          <a:extLst>
            <a:ext uri="{FF2B5EF4-FFF2-40B4-BE49-F238E27FC236}">
              <a16:creationId xmlns:a16="http://schemas.microsoft.com/office/drawing/2014/main" id="{00000000-0008-0000-0000-00008F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24" name="Text Box 178">
          <a:extLst>
            <a:ext uri="{FF2B5EF4-FFF2-40B4-BE49-F238E27FC236}">
              <a16:creationId xmlns:a16="http://schemas.microsoft.com/office/drawing/2014/main" id="{00000000-0008-0000-0000-000090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25" name="Text Box 181">
          <a:extLst>
            <a:ext uri="{FF2B5EF4-FFF2-40B4-BE49-F238E27FC236}">
              <a16:creationId xmlns:a16="http://schemas.microsoft.com/office/drawing/2014/main" id="{00000000-0008-0000-0000-000091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26" name="Text Box 198">
          <a:extLst>
            <a:ext uri="{FF2B5EF4-FFF2-40B4-BE49-F238E27FC236}">
              <a16:creationId xmlns:a16="http://schemas.microsoft.com/office/drawing/2014/main" id="{00000000-0008-0000-0000-000092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27" name="Text Box 199">
          <a:extLst>
            <a:ext uri="{FF2B5EF4-FFF2-40B4-BE49-F238E27FC236}">
              <a16:creationId xmlns:a16="http://schemas.microsoft.com/office/drawing/2014/main" id="{00000000-0008-0000-0000-000093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28" name="Text Box 200">
          <a:extLst>
            <a:ext uri="{FF2B5EF4-FFF2-40B4-BE49-F238E27FC236}">
              <a16:creationId xmlns:a16="http://schemas.microsoft.com/office/drawing/2014/main" id="{00000000-0008-0000-0000-000094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29" name="Text Box 203">
          <a:extLst>
            <a:ext uri="{FF2B5EF4-FFF2-40B4-BE49-F238E27FC236}">
              <a16:creationId xmlns:a16="http://schemas.microsoft.com/office/drawing/2014/main" id="{00000000-0008-0000-0000-000095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30" name="Text Box 198">
          <a:extLst>
            <a:ext uri="{FF2B5EF4-FFF2-40B4-BE49-F238E27FC236}">
              <a16:creationId xmlns:a16="http://schemas.microsoft.com/office/drawing/2014/main" id="{00000000-0008-0000-0000-000096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31" name="Text Box 199">
          <a:extLst>
            <a:ext uri="{FF2B5EF4-FFF2-40B4-BE49-F238E27FC236}">
              <a16:creationId xmlns:a16="http://schemas.microsoft.com/office/drawing/2014/main" id="{00000000-0008-0000-0000-000097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32" name="Text Box 183">
          <a:extLst>
            <a:ext uri="{FF2B5EF4-FFF2-40B4-BE49-F238E27FC236}">
              <a16:creationId xmlns:a16="http://schemas.microsoft.com/office/drawing/2014/main" id="{00000000-0008-0000-0000-000098050000}"/>
            </a:ext>
          </a:extLst>
        </xdr:cNvPr>
        <xdr:cNvSpPr txBox="1">
          <a:spLocks noChangeArrowheads="1"/>
        </xdr:cNvSpPr>
      </xdr:nvSpPr>
      <xdr:spPr bwMode="auto">
        <a:xfrm>
          <a:off x="12239625" y="762000"/>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33" name="Text Box 200">
          <a:extLst>
            <a:ext uri="{FF2B5EF4-FFF2-40B4-BE49-F238E27FC236}">
              <a16:creationId xmlns:a16="http://schemas.microsoft.com/office/drawing/2014/main" id="{00000000-0008-0000-0000-000099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34" name="Text Box 203">
          <a:extLst>
            <a:ext uri="{FF2B5EF4-FFF2-40B4-BE49-F238E27FC236}">
              <a16:creationId xmlns:a16="http://schemas.microsoft.com/office/drawing/2014/main" id="{00000000-0008-0000-0000-00009A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35" name="Text Box 198">
          <a:extLst>
            <a:ext uri="{FF2B5EF4-FFF2-40B4-BE49-F238E27FC236}">
              <a16:creationId xmlns:a16="http://schemas.microsoft.com/office/drawing/2014/main" id="{00000000-0008-0000-0000-00009B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36" name="Text Box 199">
          <a:extLst>
            <a:ext uri="{FF2B5EF4-FFF2-40B4-BE49-F238E27FC236}">
              <a16:creationId xmlns:a16="http://schemas.microsoft.com/office/drawing/2014/main" id="{00000000-0008-0000-0000-00009C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37" name="Text Box 200">
          <a:extLst>
            <a:ext uri="{FF2B5EF4-FFF2-40B4-BE49-F238E27FC236}">
              <a16:creationId xmlns:a16="http://schemas.microsoft.com/office/drawing/2014/main" id="{00000000-0008-0000-0000-00009D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38" name="Text Box 176">
          <a:extLst>
            <a:ext uri="{FF2B5EF4-FFF2-40B4-BE49-F238E27FC236}">
              <a16:creationId xmlns:a16="http://schemas.microsoft.com/office/drawing/2014/main" id="{00000000-0008-0000-0000-00009E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39" name="Text Box 177">
          <a:extLst>
            <a:ext uri="{FF2B5EF4-FFF2-40B4-BE49-F238E27FC236}">
              <a16:creationId xmlns:a16="http://schemas.microsoft.com/office/drawing/2014/main" id="{00000000-0008-0000-0000-00009F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40" name="Text Box 178">
          <a:extLst>
            <a:ext uri="{FF2B5EF4-FFF2-40B4-BE49-F238E27FC236}">
              <a16:creationId xmlns:a16="http://schemas.microsoft.com/office/drawing/2014/main" id="{00000000-0008-0000-0000-0000A0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41" name="Text Box 181">
          <a:extLst>
            <a:ext uri="{FF2B5EF4-FFF2-40B4-BE49-F238E27FC236}">
              <a16:creationId xmlns:a16="http://schemas.microsoft.com/office/drawing/2014/main" id="{00000000-0008-0000-0000-0000A1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42" name="Text Box 176">
          <a:extLst>
            <a:ext uri="{FF2B5EF4-FFF2-40B4-BE49-F238E27FC236}">
              <a16:creationId xmlns:a16="http://schemas.microsoft.com/office/drawing/2014/main" id="{00000000-0008-0000-0000-0000A2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43" name="Text Box 177">
          <a:extLst>
            <a:ext uri="{FF2B5EF4-FFF2-40B4-BE49-F238E27FC236}">
              <a16:creationId xmlns:a16="http://schemas.microsoft.com/office/drawing/2014/main" id="{00000000-0008-0000-0000-0000A3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44" name="Text Box 178">
          <a:extLst>
            <a:ext uri="{FF2B5EF4-FFF2-40B4-BE49-F238E27FC236}">
              <a16:creationId xmlns:a16="http://schemas.microsoft.com/office/drawing/2014/main" id="{00000000-0008-0000-0000-0000A4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45" name="Text Box 181">
          <a:extLst>
            <a:ext uri="{FF2B5EF4-FFF2-40B4-BE49-F238E27FC236}">
              <a16:creationId xmlns:a16="http://schemas.microsoft.com/office/drawing/2014/main" id="{00000000-0008-0000-0000-0000A5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46" name="Text Box 199">
          <a:extLst>
            <a:ext uri="{FF2B5EF4-FFF2-40B4-BE49-F238E27FC236}">
              <a16:creationId xmlns:a16="http://schemas.microsoft.com/office/drawing/2014/main" id="{00000000-0008-0000-0000-0000A6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47" name="Text Box 200">
          <a:extLst>
            <a:ext uri="{FF2B5EF4-FFF2-40B4-BE49-F238E27FC236}">
              <a16:creationId xmlns:a16="http://schemas.microsoft.com/office/drawing/2014/main" id="{00000000-0008-0000-0000-0000A7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48" name="Text Box 198">
          <a:extLst>
            <a:ext uri="{FF2B5EF4-FFF2-40B4-BE49-F238E27FC236}">
              <a16:creationId xmlns:a16="http://schemas.microsoft.com/office/drawing/2014/main" id="{00000000-0008-0000-0000-0000A8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49" name="Text Box 199">
          <a:extLst>
            <a:ext uri="{FF2B5EF4-FFF2-40B4-BE49-F238E27FC236}">
              <a16:creationId xmlns:a16="http://schemas.microsoft.com/office/drawing/2014/main" id="{00000000-0008-0000-0000-0000A9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50" name="Text Box 200">
          <a:extLst>
            <a:ext uri="{FF2B5EF4-FFF2-40B4-BE49-F238E27FC236}">
              <a16:creationId xmlns:a16="http://schemas.microsoft.com/office/drawing/2014/main" id="{00000000-0008-0000-0000-0000AA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51" name="Text Box 203">
          <a:extLst>
            <a:ext uri="{FF2B5EF4-FFF2-40B4-BE49-F238E27FC236}">
              <a16:creationId xmlns:a16="http://schemas.microsoft.com/office/drawing/2014/main" id="{00000000-0008-0000-0000-0000AB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52" name="Text Box 176">
          <a:extLst>
            <a:ext uri="{FF2B5EF4-FFF2-40B4-BE49-F238E27FC236}">
              <a16:creationId xmlns:a16="http://schemas.microsoft.com/office/drawing/2014/main" id="{00000000-0008-0000-0000-0000AC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53" name="Text Box 177">
          <a:extLst>
            <a:ext uri="{FF2B5EF4-FFF2-40B4-BE49-F238E27FC236}">
              <a16:creationId xmlns:a16="http://schemas.microsoft.com/office/drawing/2014/main" id="{00000000-0008-0000-0000-0000AD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54" name="Text Box 178">
          <a:extLst>
            <a:ext uri="{FF2B5EF4-FFF2-40B4-BE49-F238E27FC236}">
              <a16:creationId xmlns:a16="http://schemas.microsoft.com/office/drawing/2014/main" id="{00000000-0008-0000-0000-0000AE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55" name="Text Box 181">
          <a:extLst>
            <a:ext uri="{FF2B5EF4-FFF2-40B4-BE49-F238E27FC236}">
              <a16:creationId xmlns:a16="http://schemas.microsoft.com/office/drawing/2014/main" id="{00000000-0008-0000-0000-0000AF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56" name="Text Box 176">
          <a:extLst>
            <a:ext uri="{FF2B5EF4-FFF2-40B4-BE49-F238E27FC236}">
              <a16:creationId xmlns:a16="http://schemas.microsoft.com/office/drawing/2014/main" id="{00000000-0008-0000-0000-0000B0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57" name="Text Box 177">
          <a:extLst>
            <a:ext uri="{FF2B5EF4-FFF2-40B4-BE49-F238E27FC236}">
              <a16:creationId xmlns:a16="http://schemas.microsoft.com/office/drawing/2014/main" id="{00000000-0008-0000-0000-0000B1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58" name="Text Box 178">
          <a:extLst>
            <a:ext uri="{FF2B5EF4-FFF2-40B4-BE49-F238E27FC236}">
              <a16:creationId xmlns:a16="http://schemas.microsoft.com/office/drawing/2014/main" id="{00000000-0008-0000-0000-0000B2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59" name="Text Box 181">
          <a:extLst>
            <a:ext uri="{FF2B5EF4-FFF2-40B4-BE49-F238E27FC236}">
              <a16:creationId xmlns:a16="http://schemas.microsoft.com/office/drawing/2014/main" id="{00000000-0008-0000-0000-0000B3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60" name="Text Box 198">
          <a:extLst>
            <a:ext uri="{FF2B5EF4-FFF2-40B4-BE49-F238E27FC236}">
              <a16:creationId xmlns:a16="http://schemas.microsoft.com/office/drawing/2014/main" id="{00000000-0008-0000-0000-0000B4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61" name="Text Box 199">
          <a:extLst>
            <a:ext uri="{FF2B5EF4-FFF2-40B4-BE49-F238E27FC236}">
              <a16:creationId xmlns:a16="http://schemas.microsoft.com/office/drawing/2014/main" id="{00000000-0008-0000-0000-0000B5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62" name="Text Box 200">
          <a:extLst>
            <a:ext uri="{FF2B5EF4-FFF2-40B4-BE49-F238E27FC236}">
              <a16:creationId xmlns:a16="http://schemas.microsoft.com/office/drawing/2014/main" id="{00000000-0008-0000-0000-0000B6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63" name="Text Box 178">
          <a:extLst>
            <a:ext uri="{FF2B5EF4-FFF2-40B4-BE49-F238E27FC236}">
              <a16:creationId xmlns:a16="http://schemas.microsoft.com/office/drawing/2014/main" id="{00000000-0008-0000-0000-0000B7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64" name="Text Box 181">
          <a:extLst>
            <a:ext uri="{FF2B5EF4-FFF2-40B4-BE49-F238E27FC236}">
              <a16:creationId xmlns:a16="http://schemas.microsoft.com/office/drawing/2014/main" id="{00000000-0008-0000-0000-0000B8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65" name="Text Box 176">
          <a:extLst>
            <a:ext uri="{FF2B5EF4-FFF2-40B4-BE49-F238E27FC236}">
              <a16:creationId xmlns:a16="http://schemas.microsoft.com/office/drawing/2014/main" id="{00000000-0008-0000-0000-0000B9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66" name="Text Box 177">
          <a:extLst>
            <a:ext uri="{FF2B5EF4-FFF2-40B4-BE49-F238E27FC236}">
              <a16:creationId xmlns:a16="http://schemas.microsoft.com/office/drawing/2014/main" id="{00000000-0008-0000-0000-0000BA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67" name="Text Box 178">
          <a:extLst>
            <a:ext uri="{FF2B5EF4-FFF2-40B4-BE49-F238E27FC236}">
              <a16:creationId xmlns:a16="http://schemas.microsoft.com/office/drawing/2014/main" id="{00000000-0008-0000-0000-0000BB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68" name="Text Box 181">
          <a:extLst>
            <a:ext uri="{FF2B5EF4-FFF2-40B4-BE49-F238E27FC236}">
              <a16:creationId xmlns:a16="http://schemas.microsoft.com/office/drawing/2014/main" id="{00000000-0008-0000-0000-0000BC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69" name="Text Box 176">
          <a:extLst>
            <a:ext uri="{FF2B5EF4-FFF2-40B4-BE49-F238E27FC236}">
              <a16:creationId xmlns:a16="http://schemas.microsoft.com/office/drawing/2014/main" id="{00000000-0008-0000-0000-0000BD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70" name="Text Box 177">
          <a:extLst>
            <a:ext uri="{FF2B5EF4-FFF2-40B4-BE49-F238E27FC236}">
              <a16:creationId xmlns:a16="http://schemas.microsoft.com/office/drawing/2014/main" id="{00000000-0008-0000-0000-0000BE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71" name="Text Box 178">
          <a:extLst>
            <a:ext uri="{FF2B5EF4-FFF2-40B4-BE49-F238E27FC236}">
              <a16:creationId xmlns:a16="http://schemas.microsoft.com/office/drawing/2014/main" id="{00000000-0008-0000-0000-0000BF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72" name="Text Box 181">
          <a:extLst>
            <a:ext uri="{FF2B5EF4-FFF2-40B4-BE49-F238E27FC236}">
              <a16:creationId xmlns:a16="http://schemas.microsoft.com/office/drawing/2014/main" id="{00000000-0008-0000-0000-0000C0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73" name="Text Box 176">
          <a:extLst>
            <a:ext uri="{FF2B5EF4-FFF2-40B4-BE49-F238E27FC236}">
              <a16:creationId xmlns:a16="http://schemas.microsoft.com/office/drawing/2014/main" id="{00000000-0008-0000-0000-0000C1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74" name="Text Box 177">
          <a:extLst>
            <a:ext uri="{FF2B5EF4-FFF2-40B4-BE49-F238E27FC236}">
              <a16:creationId xmlns:a16="http://schemas.microsoft.com/office/drawing/2014/main" id="{00000000-0008-0000-0000-0000C2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75" name="Text Box 178">
          <a:extLst>
            <a:ext uri="{FF2B5EF4-FFF2-40B4-BE49-F238E27FC236}">
              <a16:creationId xmlns:a16="http://schemas.microsoft.com/office/drawing/2014/main" id="{00000000-0008-0000-0000-0000C3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76" name="Text Box 181">
          <a:extLst>
            <a:ext uri="{FF2B5EF4-FFF2-40B4-BE49-F238E27FC236}">
              <a16:creationId xmlns:a16="http://schemas.microsoft.com/office/drawing/2014/main" id="{00000000-0008-0000-0000-0000C4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77" name="Text Box 200">
          <a:extLst>
            <a:ext uri="{FF2B5EF4-FFF2-40B4-BE49-F238E27FC236}">
              <a16:creationId xmlns:a16="http://schemas.microsoft.com/office/drawing/2014/main" id="{00000000-0008-0000-0000-0000C5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78" name="Text Box 198">
          <a:extLst>
            <a:ext uri="{FF2B5EF4-FFF2-40B4-BE49-F238E27FC236}">
              <a16:creationId xmlns:a16="http://schemas.microsoft.com/office/drawing/2014/main" id="{00000000-0008-0000-0000-0000C6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79" name="Text Box 199">
          <a:extLst>
            <a:ext uri="{FF2B5EF4-FFF2-40B4-BE49-F238E27FC236}">
              <a16:creationId xmlns:a16="http://schemas.microsoft.com/office/drawing/2014/main" id="{00000000-0008-0000-0000-0000C7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80" name="Text Box 200">
          <a:extLst>
            <a:ext uri="{FF2B5EF4-FFF2-40B4-BE49-F238E27FC236}">
              <a16:creationId xmlns:a16="http://schemas.microsoft.com/office/drawing/2014/main" id="{00000000-0008-0000-0000-0000C8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81" name="Text Box 183">
          <a:extLst>
            <a:ext uri="{FF2B5EF4-FFF2-40B4-BE49-F238E27FC236}">
              <a16:creationId xmlns:a16="http://schemas.microsoft.com/office/drawing/2014/main" id="{00000000-0008-0000-0000-0000C9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82" name="Text Box 183">
          <a:extLst>
            <a:ext uri="{FF2B5EF4-FFF2-40B4-BE49-F238E27FC236}">
              <a16:creationId xmlns:a16="http://schemas.microsoft.com/office/drawing/2014/main" id="{00000000-0008-0000-0000-0000CA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83" name="Text Box 205">
          <a:extLst>
            <a:ext uri="{FF2B5EF4-FFF2-40B4-BE49-F238E27FC236}">
              <a16:creationId xmlns:a16="http://schemas.microsoft.com/office/drawing/2014/main" id="{00000000-0008-0000-0000-0000CB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84" name="Text Box 176">
          <a:extLst>
            <a:ext uri="{FF2B5EF4-FFF2-40B4-BE49-F238E27FC236}">
              <a16:creationId xmlns:a16="http://schemas.microsoft.com/office/drawing/2014/main" id="{00000000-0008-0000-0000-0000CC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85" name="Text Box 177">
          <a:extLst>
            <a:ext uri="{FF2B5EF4-FFF2-40B4-BE49-F238E27FC236}">
              <a16:creationId xmlns:a16="http://schemas.microsoft.com/office/drawing/2014/main" id="{00000000-0008-0000-0000-0000CD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86" name="Text Box 178">
          <a:extLst>
            <a:ext uri="{FF2B5EF4-FFF2-40B4-BE49-F238E27FC236}">
              <a16:creationId xmlns:a16="http://schemas.microsoft.com/office/drawing/2014/main" id="{00000000-0008-0000-0000-0000CE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87" name="Text Box 181">
          <a:extLst>
            <a:ext uri="{FF2B5EF4-FFF2-40B4-BE49-F238E27FC236}">
              <a16:creationId xmlns:a16="http://schemas.microsoft.com/office/drawing/2014/main" id="{00000000-0008-0000-0000-0000CF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88" name="Text Box 176">
          <a:extLst>
            <a:ext uri="{FF2B5EF4-FFF2-40B4-BE49-F238E27FC236}">
              <a16:creationId xmlns:a16="http://schemas.microsoft.com/office/drawing/2014/main" id="{00000000-0008-0000-0000-0000D0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89" name="Text Box 200">
          <a:extLst>
            <a:ext uri="{FF2B5EF4-FFF2-40B4-BE49-F238E27FC236}">
              <a16:creationId xmlns:a16="http://schemas.microsoft.com/office/drawing/2014/main" id="{00000000-0008-0000-0000-0000D1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90" name="Text Box 203">
          <a:extLst>
            <a:ext uri="{FF2B5EF4-FFF2-40B4-BE49-F238E27FC236}">
              <a16:creationId xmlns:a16="http://schemas.microsoft.com/office/drawing/2014/main" id="{00000000-0008-0000-0000-0000D2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91" name="Text Box 198">
          <a:extLst>
            <a:ext uri="{FF2B5EF4-FFF2-40B4-BE49-F238E27FC236}">
              <a16:creationId xmlns:a16="http://schemas.microsoft.com/office/drawing/2014/main" id="{00000000-0008-0000-0000-0000D3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92" name="Text Box 199">
          <a:extLst>
            <a:ext uri="{FF2B5EF4-FFF2-40B4-BE49-F238E27FC236}">
              <a16:creationId xmlns:a16="http://schemas.microsoft.com/office/drawing/2014/main" id="{00000000-0008-0000-0000-0000D4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493" name="Text Box 200">
          <a:extLst>
            <a:ext uri="{FF2B5EF4-FFF2-40B4-BE49-F238E27FC236}">
              <a16:creationId xmlns:a16="http://schemas.microsoft.com/office/drawing/2014/main" id="{00000000-0008-0000-0000-0000D5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94" name="Text Box 176">
          <a:extLst>
            <a:ext uri="{FF2B5EF4-FFF2-40B4-BE49-F238E27FC236}">
              <a16:creationId xmlns:a16="http://schemas.microsoft.com/office/drawing/2014/main" id="{00000000-0008-0000-0000-0000D6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95" name="Text Box 177">
          <a:extLst>
            <a:ext uri="{FF2B5EF4-FFF2-40B4-BE49-F238E27FC236}">
              <a16:creationId xmlns:a16="http://schemas.microsoft.com/office/drawing/2014/main" id="{00000000-0008-0000-0000-0000D7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96" name="Text Box 178">
          <a:extLst>
            <a:ext uri="{FF2B5EF4-FFF2-40B4-BE49-F238E27FC236}">
              <a16:creationId xmlns:a16="http://schemas.microsoft.com/office/drawing/2014/main" id="{00000000-0008-0000-0000-0000D8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97" name="Text Box 181">
          <a:extLst>
            <a:ext uri="{FF2B5EF4-FFF2-40B4-BE49-F238E27FC236}">
              <a16:creationId xmlns:a16="http://schemas.microsoft.com/office/drawing/2014/main" id="{00000000-0008-0000-0000-0000D9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98" name="Text Box 176">
          <a:extLst>
            <a:ext uri="{FF2B5EF4-FFF2-40B4-BE49-F238E27FC236}">
              <a16:creationId xmlns:a16="http://schemas.microsoft.com/office/drawing/2014/main" id="{00000000-0008-0000-0000-0000DA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499" name="Text Box 177">
          <a:extLst>
            <a:ext uri="{FF2B5EF4-FFF2-40B4-BE49-F238E27FC236}">
              <a16:creationId xmlns:a16="http://schemas.microsoft.com/office/drawing/2014/main" id="{00000000-0008-0000-0000-0000DB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00" name="Text Box 178">
          <a:extLst>
            <a:ext uri="{FF2B5EF4-FFF2-40B4-BE49-F238E27FC236}">
              <a16:creationId xmlns:a16="http://schemas.microsoft.com/office/drawing/2014/main" id="{00000000-0008-0000-0000-0000DC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01" name="Text Box 181">
          <a:extLst>
            <a:ext uri="{FF2B5EF4-FFF2-40B4-BE49-F238E27FC236}">
              <a16:creationId xmlns:a16="http://schemas.microsoft.com/office/drawing/2014/main" id="{00000000-0008-0000-0000-0000DD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02" name="Text Box 199">
          <a:extLst>
            <a:ext uri="{FF2B5EF4-FFF2-40B4-BE49-F238E27FC236}">
              <a16:creationId xmlns:a16="http://schemas.microsoft.com/office/drawing/2014/main" id="{00000000-0008-0000-0000-0000DE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03" name="Text Box 200">
          <a:extLst>
            <a:ext uri="{FF2B5EF4-FFF2-40B4-BE49-F238E27FC236}">
              <a16:creationId xmlns:a16="http://schemas.microsoft.com/office/drawing/2014/main" id="{00000000-0008-0000-0000-0000DF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04" name="Text Box 198">
          <a:extLst>
            <a:ext uri="{FF2B5EF4-FFF2-40B4-BE49-F238E27FC236}">
              <a16:creationId xmlns:a16="http://schemas.microsoft.com/office/drawing/2014/main" id="{00000000-0008-0000-0000-0000E0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05" name="Text Box 199">
          <a:extLst>
            <a:ext uri="{FF2B5EF4-FFF2-40B4-BE49-F238E27FC236}">
              <a16:creationId xmlns:a16="http://schemas.microsoft.com/office/drawing/2014/main" id="{00000000-0008-0000-0000-0000E1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06" name="Text Box 200">
          <a:extLst>
            <a:ext uri="{FF2B5EF4-FFF2-40B4-BE49-F238E27FC236}">
              <a16:creationId xmlns:a16="http://schemas.microsoft.com/office/drawing/2014/main" id="{00000000-0008-0000-0000-0000E2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07" name="Text Box 203">
          <a:extLst>
            <a:ext uri="{FF2B5EF4-FFF2-40B4-BE49-F238E27FC236}">
              <a16:creationId xmlns:a16="http://schemas.microsoft.com/office/drawing/2014/main" id="{00000000-0008-0000-0000-0000E3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08" name="Text Box 176">
          <a:extLst>
            <a:ext uri="{FF2B5EF4-FFF2-40B4-BE49-F238E27FC236}">
              <a16:creationId xmlns:a16="http://schemas.microsoft.com/office/drawing/2014/main" id="{00000000-0008-0000-0000-0000E4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09" name="Text Box 177">
          <a:extLst>
            <a:ext uri="{FF2B5EF4-FFF2-40B4-BE49-F238E27FC236}">
              <a16:creationId xmlns:a16="http://schemas.microsoft.com/office/drawing/2014/main" id="{00000000-0008-0000-0000-0000E5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10" name="Text Box 178">
          <a:extLst>
            <a:ext uri="{FF2B5EF4-FFF2-40B4-BE49-F238E27FC236}">
              <a16:creationId xmlns:a16="http://schemas.microsoft.com/office/drawing/2014/main" id="{00000000-0008-0000-0000-0000E6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11" name="Text Box 181">
          <a:extLst>
            <a:ext uri="{FF2B5EF4-FFF2-40B4-BE49-F238E27FC236}">
              <a16:creationId xmlns:a16="http://schemas.microsoft.com/office/drawing/2014/main" id="{00000000-0008-0000-0000-0000E7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12" name="Text Box 176">
          <a:extLst>
            <a:ext uri="{FF2B5EF4-FFF2-40B4-BE49-F238E27FC236}">
              <a16:creationId xmlns:a16="http://schemas.microsoft.com/office/drawing/2014/main" id="{00000000-0008-0000-0000-0000E8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13" name="Text Box 177">
          <a:extLst>
            <a:ext uri="{FF2B5EF4-FFF2-40B4-BE49-F238E27FC236}">
              <a16:creationId xmlns:a16="http://schemas.microsoft.com/office/drawing/2014/main" id="{00000000-0008-0000-0000-0000E9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14" name="Text Box 178">
          <a:extLst>
            <a:ext uri="{FF2B5EF4-FFF2-40B4-BE49-F238E27FC236}">
              <a16:creationId xmlns:a16="http://schemas.microsoft.com/office/drawing/2014/main" id="{00000000-0008-0000-0000-0000EA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15" name="Text Box 181">
          <a:extLst>
            <a:ext uri="{FF2B5EF4-FFF2-40B4-BE49-F238E27FC236}">
              <a16:creationId xmlns:a16="http://schemas.microsoft.com/office/drawing/2014/main" id="{00000000-0008-0000-0000-0000EB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16" name="Text Box 198">
          <a:extLst>
            <a:ext uri="{FF2B5EF4-FFF2-40B4-BE49-F238E27FC236}">
              <a16:creationId xmlns:a16="http://schemas.microsoft.com/office/drawing/2014/main" id="{00000000-0008-0000-0000-0000EC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17" name="Text Box 199">
          <a:extLst>
            <a:ext uri="{FF2B5EF4-FFF2-40B4-BE49-F238E27FC236}">
              <a16:creationId xmlns:a16="http://schemas.microsoft.com/office/drawing/2014/main" id="{00000000-0008-0000-0000-0000ED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18" name="Text Box 200">
          <a:extLst>
            <a:ext uri="{FF2B5EF4-FFF2-40B4-BE49-F238E27FC236}">
              <a16:creationId xmlns:a16="http://schemas.microsoft.com/office/drawing/2014/main" id="{00000000-0008-0000-0000-0000EE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19" name="Text Box 178">
          <a:extLst>
            <a:ext uri="{FF2B5EF4-FFF2-40B4-BE49-F238E27FC236}">
              <a16:creationId xmlns:a16="http://schemas.microsoft.com/office/drawing/2014/main" id="{00000000-0008-0000-0000-0000EF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0" name="Text Box 181">
          <a:extLst>
            <a:ext uri="{FF2B5EF4-FFF2-40B4-BE49-F238E27FC236}">
              <a16:creationId xmlns:a16="http://schemas.microsoft.com/office/drawing/2014/main" id="{00000000-0008-0000-0000-0000F0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1" name="Text Box 176">
          <a:extLst>
            <a:ext uri="{FF2B5EF4-FFF2-40B4-BE49-F238E27FC236}">
              <a16:creationId xmlns:a16="http://schemas.microsoft.com/office/drawing/2014/main" id="{00000000-0008-0000-0000-0000F1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2" name="Text Box 177">
          <a:extLst>
            <a:ext uri="{FF2B5EF4-FFF2-40B4-BE49-F238E27FC236}">
              <a16:creationId xmlns:a16="http://schemas.microsoft.com/office/drawing/2014/main" id="{00000000-0008-0000-0000-0000F2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3" name="Text Box 178">
          <a:extLst>
            <a:ext uri="{FF2B5EF4-FFF2-40B4-BE49-F238E27FC236}">
              <a16:creationId xmlns:a16="http://schemas.microsoft.com/office/drawing/2014/main" id="{00000000-0008-0000-0000-0000F3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4" name="Text Box 181">
          <a:extLst>
            <a:ext uri="{FF2B5EF4-FFF2-40B4-BE49-F238E27FC236}">
              <a16:creationId xmlns:a16="http://schemas.microsoft.com/office/drawing/2014/main" id="{00000000-0008-0000-0000-0000F4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5" name="Text Box 176">
          <a:extLst>
            <a:ext uri="{FF2B5EF4-FFF2-40B4-BE49-F238E27FC236}">
              <a16:creationId xmlns:a16="http://schemas.microsoft.com/office/drawing/2014/main" id="{00000000-0008-0000-0000-0000F5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6" name="Text Box 177">
          <a:extLst>
            <a:ext uri="{FF2B5EF4-FFF2-40B4-BE49-F238E27FC236}">
              <a16:creationId xmlns:a16="http://schemas.microsoft.com/office/drawing/2014/main" id="{00000000-0008-0000-0000-0000F6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7" name="Text Box 178">
          <a:extLst>
            <a:ext uri="{FF2B5EF4-FFF2-40B4-BE49-F238E27FC236}">
              <a16:creationId xmlns:a16="http://schemas.microsoft.com/office/drawing/2014/main" id="{00000000-0008-0000-0000-0000F7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8" name="Text Box 181">
          <a:extLst>
            <a:ext uri="{FF2B5EF4-FFF2-40B4-BE49-F238E27FC236}">
              <a16:creationId xmlns:a16="http://schemas.microsoft.com/office/drawing/2014/main" id="{00000000-0008-0000-0000-0000F8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29" name="Text Box 176">
          <a:extLst>
            <a:ext uri="{FF2B5EF4-FFF2-40B4-BE49-F238E27FC236}">
              <a16:creationId xmlns:a16="http://schemas.microsoft.com/office/drawing/2014/main" id="{00000000-0008-0000-0000-0000F9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30" name="Text Box 177">
          <a:extLst>
            <a:ext uri="{FF2B5EF4-FFF2-40B4-BE49-F238E27FC236}">
              <a16:creationId xmlns:a16="http://schemas.microsoft.com/office/drawing/2014/main" id="{00000000-0008-0000-0000-0000FA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31" name="Text Box 178">
          <a:extLst>
            <a:ext uri="{FF2B5EF4-FFF2-40B4-BE49-F238E27FC236}">
              <a16:creationId xmlns:a16="http://schemas.microsoft.com/office/drawing/2014/main" id="{00000000-0008-0000-0000-0000FB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32" name="Text Box 181">
          <a:extLst>
            <a:ext uri="{FF2B5EF4-FFF2-40B4-BE49-F238E27FC236}">
              <a16:creationId xmlns:a16="http://schemas.microsoft.com/office/drawing/2014/main" id="{00000000-0008-0000-0000-0000FC05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33" name="Text Box 200">
          <a:extLst>
            <a:ext uri="{FF2B5EF4-FFF2-40B4-BE49-F238E27FC236}">
              <a16:creationId xmlns:a16="http://schemas.microsoft.com/office/drawing/2014/main" id="{00000000-0008-0000-0000-0000FD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34" name="Text Box 198">
          <a:extLst>
            <a:ext uri="{FF2B5EF4-FFF2-40B4-BE49-F238E27FC236}">
              <a16:creationId xmlns:a16="http://schemas.microsoft.com/office/drawing/2014/main" id="{00000000-0008-0000-0000-0000FE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35" name="Text Box 199">
          <a:extLst>
            <a:ext uri="{FF2B5EF4-FFF2-40B4-BE49-F238E27FC236}">
              <a16:creationId xmlns:a16="http://schemas.microsoft.com/office/drawing/2014/main" id="{00000000-0008-0000-0000-0000FF05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36" name="Text Box 200">
          <a:extLst>
            <a:ext uri="{FF2B5EF4-FFF2-40B4-BE49-F238E27FC236}">
              <a16:creationId xmlns:a16="http://schemas.microsoft.com/office/drawing/2014/main" id="{00000000-0008-0000-0000-000000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37" name="Text Box 183">
          <a:extLst>
            <a:ext uri="{FF2B5EF4-FFF2-40B4-BE49-F238E27FC236}">
              <a16:creationId xmlns:a16="http://schemas.microsoft.com/office/drawing/2014/main" id="{00000000-0008-0000-0000-000001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38" name="Text Box 183">
          <a:extLst>
            <a:ext uri="{FF2B5EF4-FFF2-40B4-BE49-F238E27FC236}">
              <a16:creationId xmlns:a16="http://schemas.microsoft.com/office/drawing/2014/main" id="{00000000-0008-0000-0000-000002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39" name="Text Box 176">
          <a:extLst>
            <a:ext uri="{FF2B5EF4-FFF2-40B4-BE49-F238E27FC236}">
              <a16:creationId xmlns:a16="http://schemas.microsoft.com/office/drawing/2014/main" id="{00000000-0008-0000-0000-000003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40" name="Text Box 177">
          <a:extLst>
            <a:ext uri="{FF2B5EF4-FFF2-40B4-BE49-F238E27FC236}">
              <a16:creationId xmlns:a16="http://schemas.microsoft.com/office/drawing/2014/main" id="{00000000-0008-0000-0000-000004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41" name="Text Box 178">
          <a:extLst>
            <a:ext uri="{FF2B5EF4-FFF2-40B4-BE49-F238E27FC236}">
              <a16:creationId xmlns:a16="http://schemas.microsoft.com/office/drawing/2014/main" id="{00000000-0008-0000-0000-000005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42" name="Text Box 181">
          <a:extLst>
            <a:ext uri="{FF2B5EF4-FFF2-40B4-BE49-F238E27FC236}">
              <a16:creationId xmlns:a16="http://schemas.microsoft.com/office/drawing/2014/main" id="{00000000-0008-0000-0000-000006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251118</xdr:colOff>
      <xdr:row>3</xdr:row>
      <xdr:rowOff>119489</xdr:rowOff>
    </xdr:to>
    <xdr:sp macro="" textlink="">
      <xdr:nvSpPr>
        <xdr:cNvPr id="1543" name="Text Box 203">
          <a:extLst>
            <a:ext uri="{FF2B5EF4-FFF2-40B4-BE49-F238E27FC236}">
              <a16:creationId xmlns:a16="http://schemas.microsoft.com/office/drawing/2014/main" id="{00000000-0008-0000-0000-000007060000}"/>
            </a:ext>
          </a:extLst>
        </xdr:cNvPr>
        <xdr:cNvSpPr txBox="1">
          <a:spLocks noChangeArrowheads="1"/>
        </xdr:cNvSpPr>
      </xdr:nvSpPr>
      <xdr:spPr bwMode="auto">
        <a:xfrm>
          <a:off x="12239625" y="809625"/>
          <a:ext cx="26254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44" name="Text Box 200">
          <a:extLst>
            <a:ext uri="{FF2B5EF4-FFF2-40B4-BE49-F238E27FC236}">
              <a16:creationId xmlns:a16="http://schemas.microsoft.com/office/drawing/2014/main" id="{00000000-0008-0000-0000-000008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45" name="Text Box 203">
          <a:extLst>
            <a:ext uri="{FF2B5EF4-FFF2-40B4-BE49-F238E27FC236}">
              <a16:creationId xmlns:a16="http://schemas.microsoft.com/office/drawing/2014/main" id="{00000000-0008-0000-0000-000009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46" name="Text Box 198">
          <a:extLst>
            <a:ext uri="{FF2B5EF4-FFF2-40B4-BE49-F238E27FC236}">
              <a16:creationId xmlns:a16="http://schemas.microsoft.com/office/drawing/2014/main" id="{00000000-0008-0000-0000-00000A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47" name="Text Box 199">
          <a:extLst>
            <a:ext uri="{FF2B5EF4-FFF2-40B4-BE49-F238E27FC236}">
              <a16:creationId xmlns:a16="http://schemas.microsoft.com/office/drawing/2014/main" id="{00000000-0008-0000-0000-00000B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48" name="Text Box 200">
          <a:extLst>
            <a:ext uri="{FF2B5EF4-FFF2-40B4-BE49-F238E27FC236}">
              <a16:creationId xmlns:a16="http://schemas.microsoft.com/office/drawing/2014/main" id="{00000000-0008-0000-0000-00000C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49" name="Text Box 176">
          <a:extLst>
            <a:ext uri="{FF2B5EF4-FFF2-40B4-BE49-F238E27FC236}">
              <a16:creationId xmlns:a16="http://schemas.microsoft.com/office/drawing/2014/main" id="{00000000-0008-0000-0000-00000D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50" name="Text Box 177">
          <a:extLst>
            <a:ext uri="{FF2B5EF4-FFF2-40B4-BE49-F238E27FC236}">
              <a16:creationId xmlns:a16="http://schemas.microsoft.com/office/drawing/2014/main" id="{00000000-0008-0000-0000-00000E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51" name="Text Box 178">
          <a:extLst>
            <a:ext uri="{FF2B5EF4-FFF2-40B4-BE49-F238E27FC236}">
              <a16:creationId xmlns:a16="http://schemas.microsoft.com/office/drawing/2014/main" id="{00000000-0008-0000-0000-00000F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52" name="Text Box 181">
          <a:extLst>
            <a:ext uri="{FF2B5EF4-FFF2-40B4-BE49-F238E27FC236}">
              <a16:creationId xmlns:a16="http://schemas.microsoft.com/office/drawing/2014/main" id="{00000000-0008-0000-0000-000010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53" name="Text Box 176">
          <a:extLst>
            <a:ext uri="{FF2B5EF4-FFF2-40B4-BE49-F238E27FC236}">
              <a16:creationId xmlns:a16="http://schemas.microsoft.com/office/drawing/2014/main" id="{00000000-0008-0000-0000-000011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54" name="Text Box 177">
          <a:extLst>
            <a:ext uri="{FF2B5EF4-FFF2-40B4-BE49-F238E27FC236}">
              <a16:creationId xmlns:a16="http://schemas.microsoft.com/office/drawing/2014/main" id="{00000000-0008-0000-0000-000012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55" name="Text Box 178">
          <a:extLst>
            <a:ext uri="{FF2B5EF4-FFF2-40B4-BE49-F238E27FC236}">
              <a16:creationId xmlns:a16="http://schemas.microsoft.com/office/drawing/2014/main" id="{00000000-0008-0000-0000-000013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56" name="Text Box 181">
          <a:extLst>
            <a:ext uri="{FF2B5EF4-FFF2-40B4-BE49-F238E27FC236}">
              <a16:creationId xmlns:a16="http://schemas.microsoft.com/office/drawing/2014/main" id="{00000000-0008-0000-0000-000014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57" name="Text Box 199">
          <a:extLst>
            <a:ext uri="{FF2B5EF4-FFF2-40B4-BE49-F238E27FC236}">
              <a16:creationId xmlns:a16="http://schemas.microsoft.com/office/drawing/2014/main" id="{00000000-0008-0000-0000-000015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58" name="Text Box 200">
          <a:extLst>
            <a:ext uri="{FF2B5EF4-FFF2-40B4-BE49-F238E27FC236}">
              <a16:creationId xmlns:a16="http://schemas.microsoft.com/office/drawing/2014/main" id="{00000000-0008-0000-0000-000016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59" name="Text Box 198">
          <a:extLst>
            <a:ext uri="{FF2B5EF4-FFF2-40B4-BE49-F238E27FC236}">
              <a16:creationId xmlns:a16="http://schemas.microsoft.com/office/drawing/2014/main" id="{00000000-0008-0000-0000-000017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60" name="Text Box 199">
          <a:extLst>
            <a:ext uri="{FF2B5EF4-FFF2-40B4-BE49-F238E27FC236}">
              <a16:creationId xmlns:a16="http://schemas.microsoft.com/office/drawing/2014/main" id="{00000000-0008-0000-0000-000018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61" name="Text Box 200">
          <a:extLst>
            <a:ext uri="{FF2B5EF4-FFF2-40B4-BE49-F238E27FC236}">
              <a16:creationId xmlns:a16="http://schemas.microsoft.com/office/drawing/2014/main" id="{00000000-0008-0000-0000-000019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62" name="Text Box 203">
          <a:extLst>
            <a:ext uri="{FF2B5EF4-FFF2-40B4-BE49-F238E27FC236}">
              <a16:creationId xmlns:a16="http://schemas.microsoft.com/office/drawing/2014/main" id="{00000000-0008-0000-0000-00001A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63" name="Text Box 176">
          <a:extLst>
            <a:ext uri="{FF2B5EF4-FFF2-40B4-BE49-F238E27FC236}">
              <a16:creationId xmlns:a16="http://schemas.microsoft.com/office/drawing/2014/main" id="{00000000-0008-0000-0000-00001B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64" name="Text Box 177">
          <a:extLst>
            <a:ext uri="{FF2B5EF4-FFF2-40B4-BE49-F238E27FC236}">
              <a16:creationId xmlns:a16="http://schemas.microsoft.com/office/drawing/2014/main" id="{00000000-0008-0000-0000-00001C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65" name="Text Box 178">
          <a:extLst>
            <a:ext uri="{FF2B5EF4-FFF2-40B4-BE49-F238E27FC236}">
              <a16:creationId xmlns:a16="http://schemas.microsoft.com/office/drawing/2014/main" id="{00000000-0008-0000-0000-00001D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66" name="Text Box 181">
          <a:extLst>
            <a:ext uri="{FF2B5EF4-FFF2-40B4-BE49-F238E27FC236}">
              <a16:creationId xmlns:a16="http://schemas.microsoft.com/office/drawing/2014/main" id="{00000000-0008-0000-0000-00001E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67" name="Text Box 176">
          <a:extLst>
            <a:ext uri="{FF2B5EF4-FFF2-40B4-BE49-F238E27FC236}">
              <a16:creationId xmlns:a16="http://schemas.microsoft.com/office/drawing/2014/main" id="{00000000-0008-0000-0000-00001F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68" name="Text Box 177">
          <a:extLst>
            <a:ext uri="{FF2B5EF4-FFF2-40B4-BE49-F238E27FC236}">
              <a16:creationId xmlns:a16="http://schemas.microsoft.com/office/drawing/2014/main" id="{00000000-0008-0000-0000-000020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69" name="Text Box 178">
          <a:extLst>
            <a:ext uri="{FF2B5EF4-FFF2-40B4-BE49-F238E27FC236}">
              <a16:creationId xmlns:a16="http://schemas.microsoft.com/office/drawing/2014/main" id="{00000000-0008-0000-0000-000021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0" name="Text Box 181">
          <a:extLst>
            <a:ext uri="{FF2B5EF4-FFF2-40B4-BE49-F238E27FC236}">
              <a16:creationId xmlns:a16="http://schemas.microsoft.com/office/drawing/2014/main" id="{00000000-0008-0000-0000-000022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243840</xdr:colOff>
      <xdr:row>3</xdr:row>
      <xdr:rowOff>85647</xdr:rowOff>
    </xdr:to>
    <xdr:sp macro="" textlink="">
      <xdr:nvSpPr>
        <xdr:cNvPr id="1571" name="Text Box 198">
          <a:extLst>
            <a:ext uri="{FF2B5EF4-FFF2-40B4-BE49-F238E27FC236}">
              <a16:creationId xmlns:a16="http://schemas.microsoft.com/office/drawing/2014/main" id="{00000000-0008-0000-0000-000023060000}"/>
            </a:ext>
          </a:extLst>
        </xdr:cNvPr>
        <xdr:cNvSpPr txBox="1">
          <a:spLocks noChangeArrowheads="1"/>
        </xdr:cNvSpPr>
      </xdr:nvSpPr>
      <xdr:spPr bwMode="auto">
        <a:xfrm>
          <a:off x="12239625" y="714375"/>
          <a:ext cx="2476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2" name="Text Box 178">
          <a:extLst>
            <a:ext uri="{FF2B5EF4-FFF2-40B4-BE49-F238E27FC236}">
              <a16:creationId xmlns:a16="http://schemas.microsoft.com/office/drawing/2014/main" id="{00000000-0008-0000-0000-000024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3" name="Text Box 181">
          <a:extLst>
            <a:ext uri="{FF2B5EF4-FFF2-40B4-BE49-F238E27FC236}">
              <a16:creationId xmlns:a16="http://schemas.microsoft.com/office/drawing/2014/main" id="{00000000-0008-0000-0000-000025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4" name="Text Box 176">
          <a:extLst>
            <a:ext uri="{FF2B5EF4-FFF2-40B4-BE49-F238E27FC236}">
              <a16:creationId xmlns:a16="http://schemas.microsoft.com/office/drawing/2014/main" id="{00000000-0008-0000-0000-000026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5" name="Text Box 177">
          <a:extLst>
            <a:ext uri="{FF2B5EF4-FFF2-40B4-BE49-F238E27FC236}">
              <a16:creationId xmlns:a16="http://schemas.microsoft.com/office/drawing/2014/main" id="{00000000-0008-0000-0000-000027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6" name="Text Box 178">
          <a:extLst>
            <a:ext uri="{FF2B5EF4-FFF2-40B4-BE49-F238E27FC236}">
              <a16:creationId xmlns:a16="http://schemas.microsoft.com/office/drawing/2014/main" id="{00000000-0008-0000-0000-000028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7" name="Text Box 181">
          <a:extLst>
            <a:ext uri="{FF2B5EF4-FFF2-40B4-BE49-F238E27FC236}">
              <a16:creationId xmlns:a16="http://schemas.microsoft.com/office/drawing/2014/main" id="{00000000-0008-0000-0000-000029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8" name="Text Box 176">
          <a:extLst>
            <a:ext uri="{FF2B5EF4-FFF2-40B4-BE49-F238E27FC236}">
              <a16:creationId xmlns:a16="http://schemas.microsoft.com/office/drawing/2014/main" id="{00000000-0008-0000-0000-00002A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79" name="Text Box 177">
          <a:extLst>
            <a:ext uri="{FF2B5EF4-FFF2-40B4-BE49-F238E27FC236}">
              <a16:creationId xmlns:a16="http://schemas.microsoft.com/office/drawing/2014/main" id="{00000000-0008-0000-0000-00002B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0" name="Text Box 178">
          <a:extLst>
            <a:ext uri="{FF2B5EF4-FFF2-40B4-BE49-F238E27FC236}">
              <a16:creationId xmlns:a16="http://schemas.microsoft.com/office/drawing/2014/main" id="{00000000-0008-0000-0000-00002C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1" name="Text Box 181">
          <a:extLst>
            <a:ext uri="{FF2B5EF4-FFF2-40B4-BE49-F238E27FC236}">
              <a16:creationId xmlns:a16="http://schemas.microsoft.com/office/drawing/2014/main" id="{00000000-0008-0000-0000-00002D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2" name="Text Box 176">
          <a:extLst>
            <a:ext uri="{FF2B5EF4-FFF2-40B4-BE49-F238E27FC236}">
              <a16:creationId xmlns:a16="http://schemas.microsoft.com/office/drawing/2014/main" id="{00000000-0008-0000-0000-00002E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3" name="Text Box 177">
          <a:extLst>
            <a:ext uri="{FF2B5EF4-FFF2-40B4-BE49-F238E27FC236}">
              <a16:creationId xmlns:a16="http://schemas.microsoft.com/office/drawing/2014/main" id="{00000000-0008-0000-0000-00002F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4" name="Text Box 178">
          <a:extLst>
            <a:ext uri="{FF2B5EF4-FFF2-40B4-BE49-F238E27FC236}">
              <a16:creationId xmlns:a16="http://schemas.microsoft.com/office/drawing/2014/main" id="{00000000-0008-0000-0000-000030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5" name="Text Box 181">
          <a:extLst>
            <a:ext uri="{FF2B5EF4-FFF2-40B4-BE49-F238E27FC236}">
              <a16:creationId xmlns:a16="http://schemas.microsoft.com/office/drawing/2014/main" id="{00000000-0008-0000-0000-000031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6" name="Text Box 183">
          <a:extLst>
            <a:ext uri="{FF2B5EF4-FFF2-40B4-BE49-F238E27FC236}">
              <a16:creationId xmlns:a16="http://schemas.microsoft.com/office/drawing/2014/main" id="{00000000-0008-0000-0000-000032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7" name="Text Box 183">
          <a:extLst>
            <a:ext uri="{FF2B5EF4-FFF2-40B4-BE49-F238E27FC236}">
              <a16:creationId xmlns:a16="http://schemas.microsoft.com/office/drawing/2014/main" id="{00000000-0008-0000-0000-000033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8" name="Text Box 176">
          <a:extLst>
            <a:ext uri="{FF2B5EF4-FFF2-40B4-BE49-F238E27FC236}">
              <a16:creationId xmlns:a16="http://schemas.microsoft.com/office/drawing/2014/main" id="{00000000-0008-0000-0000-000034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89" name="Text Box 177">
          <a:extLst>
            <a:ext uri="{FF2B5EF4-FFF2-40B4-BE49-F238E27FC236}">
              <a16:creationId xmlns:a16="http://schemas.microsoft.com/office/drawing/2014/main" id="{00000000-0008-0000-0000-000035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90" name="Text Box 178">
          <a:extLst>
            <a:ext uri="{FF2B5EF4-FFF2-40B4-BE49-F238E27FC236}">
              <a16:creationId xmlns:a16="http://schemas.microsoft.com/office/drawing/2014/main" id="{00000000-0008-0000-0000-000036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91" name="Text Box 181">
          <a:extLst>
            <a:ext uri="{FF2B5EF4-FFF2-40B4-BE49-F238E27FC236}">
              <a16:creationId xmlns:a16="http://schemas.microsoft.com/office/drawing/2014/main" id="{00000000-0008-0000-0000-000037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xdr:row>
      <xdr:rowOff>0</xdr:rowOff>
    </xdr:from>
    <xdr:to>
      <xdr:col>7</xdr:col>
      <xdr:colOff>152400</xdr:colOff>
      <xdr:row>3</xdr:row>
      <xdr:rowOff>85647</xdr:rowOff>
    </xdr:to>
    <xdr:sp macro="" textlink="">
      <xdr:nvSpPr>
        <xdr:cNvPr id="1592" name="Text Box 176">
          <a:extLst>
            <a:ext uri="{FF2B5EF4-FFF2-40B4-BE49-F238E27FC236}">
              <a16:creationId xmlns:a16="http://schemas.microsoft.com/office/drawing/2014/main" id="{00000000-0008-0000-0000-000038060000}"/>
            </a:ext>
          </a:extLst>
        </xdr:cNvPr>
        <xdr:cNvSpPr txBox="1">
          <a:spLocks noChangeArrowheads="1"/>
        </xdr:cNvSpPr>
      </xdr:nvSpPr>
      <xdr:spPr bwMode="auto">
        <a:xfrm>
          <a:off x="12239625" y="7143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81187</xdr:rowOff>
    </xdr:to>
    <xdr:sp macro="" textlink="">
      <xdr:nvSpPr>
        <xdr:cNvPr id="1594" name="Text Box 179">
          <a:extLst>
            <a:ext uri="{FF2B5EF4-FFF2-40B4-BE49-F238E27FC236}">
              <a16:creationId xmlns:a16="http://schemas.microsoft.com/office/drawing/2014/main" id="{00000000-0008-0000-0000-00003A060000}"/>
            </a:ext>
          </a:extLst>
        </xdr:cNvPr>
        <xdr:cNvSpPr txBox="1">
          <a:spLocks noChangeArrowheads="1"/>
        </xdr:cNvSpPr>
      </xdr:nvSpPr>
      <xdr:spPr bwMode="auto">
        <a:xfrm>
          <a:off x="109442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81187</xdr:rowOff>
    </xdr:to>
    <xdr:sp macro="" textlink="">
      <xdr:nvSpPr>
        <xdr:cNvPr id="1595" name="Text Box 179">
          <a:extLst>
            <a:ext uri="{FF2B5EF4-FFF2-40B4-BE49-F238E27FC236}">
              <a16:creationId xmlns:a16="http://schemas.microsoft.com/office/drawing/2014/main" id="{00000000-0008-0000-0000-00003B060000}"/>
            </a:ext>
          </a:extLst>
        </xdr:cNvPr>
        <xdr:cNvSpPr txBox="1">
          <a:spLocks noChangeArrowheads="1"/>
        </xdr:cNvSpPr>
      </xdr:nvSpPr>
      <xdr:spPr bwMode="auto">
        <a:xfrm>
          <a:off x="109442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81187</xdr:rowOff>
    </xdr:to>
    <xdr:sp macro="" textlink="">
      <xdr:nvSpPr>
        <xdr:cNvPr id="1596" name="Text Box 179">
          <a:extLst>
            <a:ext uri="{FF2B5EF4-FFF2-40B4-BE49-F238E27FC236}">
              <a16:creationId xmlns:a16="http://schemas.microsoft.com/office/drawing/2014/main" id="{00000000-0008-0000-0000-00003C060000}"/>
            </a:ext>
          </a:extLst>
        </xdr:cNvPr>
        <xdr:cNvSpPr txBox="1">
          <a:spLocks noChangeArrowheads="1"/>
        </xdr:cNvSpPr>
      </xdr:nvSpPr>
      <xdr:spPr bwMode="auto">
        <a:xfrm>
          <a:off x="109442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xdr:row>
      <xdr:rowOff>0</xdr:rowOff>
    </xdr:from>
    <xdr:to>
      <xdr:col>6</xdr:col>
      <xdr:colOff>152400</xdr:colOff>
      <xdr:row>3</xdr:row>
      <xdr:rowOff>81187</xdr:rowOff>
    </xdr:to>
    <xdr:sp macro="" textlink="">
      <xdr:nvSpPr>
        <xdr:cNvPr id="1597" name="Text Box 179">
          <a:extLst>
            <a:ext uri="{FF2B5EF4-FFF2-40B4-BE49-F238E27FC236}">
              <a16:creationId xmlns:a16="http://schemas.microsoft.com/office/drawing/2014/main" id="{00000000-0008-0000-0000-00003D060000}"/>
            </a:ext>
          </a:extLst>
        </xdr:cNvPr>
        <xdr:cNvSpPr txBox="1">
          <a:spLocks noChangeArrowheads="1"/>
        </xdr:cNvSpPr>
      </xdr:nvSpPr>
      <xdr:spPr bwMode="auto">
        <a:xfrm>
          <a:off x="10944225" y="1514475"/>
          <a:ext cx="1524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17318</xdr:colOff>
      <xdr:row>96</xdr:row>
      <xdr:rowOff>0</xdr:rowOff>
    </xdr:from>
    <xdr:to>
      <xdr:col>20</xdr:col>
      <xdr:colOff>1746766</xdr:colOff>
      <xdr:row>96</xdr:row>
      <xdr:rowOff>0</xdr:rowOff>
    </xdr:to>
    <xdr:sp macro="" textlink="">
      <xdr:nvSpPr>
        <xdr:cNvPr id="111" name="Retângulo 110">
          <a:extLst>
            <a:ext uri="{FF2B5EF4-FFF2-40B4-BE49-F238E27FC236}">
              <a16:creationId xmlns:a16="http://schemas.microsoft.com/office/drawing/2014/main" id="{00000000-0008-0000-0200-00006F000000}"/>
            </a:ext>
          </a:extLst>
        </xdr:cNvPr>
        <xdr:cNvSpPr>
          <a:spLocks noChangeAspect="1"/>
        </xdr:cNvSpPr>
      </xdr:nvSpPr>
      <xdr:spPr>
        <a:xfrm flipV="1">
          <a:off x="41600747" y="31818232"/>
          <a:ext cx="1729448" cy="78518"/>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17318</xdr:colOff>
      <xdr:row>96</xdr:row>
      <xdr:rowOff>0</xdr:rowOff>
    </xdr:from>
    <xdr:to>
      <xdr:col>20</xdr:col>
      <xdr:colOff>1746766</xdr:colOff>
      <xdr:row>96</xdr:row>
      <xdr:rowOff>0</xdr:rowOff>
    </xdr:to>
    <xdr:sp macro="" textlink="">
      <xdr:nvSpPr>
        <xdr:cNvPr id="115" name="Retângulo 114">
          <a:extLst>
            <a:ext uri="{FF2B5EF4-FFF2-40B4-BE49-F238E27FC236}">
              <a16:creationId xmlns:a16="http://schemas.microsoft.com/office/drawing/2014/main" id="{00000000-0008-0000-0200-000073000000}"/>
            </a:ext>
          </a:extLst>
        </xdr:cNvPr>
        <xdr:cNvSpPr>
          <a:spLocks noChangeAspect="1"/>
        </xdr:cNvSpPr>
      </xdr:nvSpPr>
      <xdr:spPr>
        <a:xfrm flipV="1">
          <a:off x="41600747" y="31818232"/>
          <a:ext cx="1729448" cy="78518"/>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lipFill>
          <a:blip xmlns:r="http://schemas.openxmlformats.org/officeDocument/2006/relationships" r:embed="rId1"/>
          <a:tile tx="0" ty="0" sx="100000" sy="100000" flip="none" algn="tl"/>
        </a:blip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433"/>
  <sheetViews>
    <sheetView showZeros="0" view="pageBreakPreview" zoomScale="80" zoomScaleNormal="55" zoomScaleSheetLayoutView="80" workbookViewId="0">
      <pane ySplit="7" topLeftCell="A1264" activePane="bottomLeft" state="frozen"/>
      <selection pane="bottomLeft" activeCell="A3" sqref="A3:G3"/>
    </sheetView>
  </sheetViews>
  <sheetFormatPr defaultRowHeight="12.75" x14ac:dyDescent="0.25"/>
  <cols>
    <col min="1" max="1" width="15.42578125" style="2" customWidth="1"/>
    <col min="2" max="2" width="17.42578125" style="19" customWidth="1"/>
    <col min="3" max="3" width="176.28515625" style="20" customWidth="1"/>
    <col min="4" max="4" width="11" style="21" bestFit="1" customWidth="1"/>
    <col min="5" max="5" width="17.7109375" style="21" customWidth="1"/>
    <col min="6" max="6" width="20.7109375" style="21" bestFit="1" customWidth="1"/>
    <col min="7" max="7" width="32.85546875" style="1" bestFit="1" customWidth="1"/>
    <col min="8" max="8" width="9.140625" style="1"/>
    <col min="9" max="9" width="15.140625" style="1" bestFit="1" customWidth="1"/>
    <col min="10" max="199" width="9.140625" style="1"/>
    <col min="200" max="200" width="16.7109375" style="1" customWidth="1"/>
    <col min="201" max="201" width="16.140625" style="1" customWidth="1"/>
    <col min="202" max="202" width="88.5703125" style="1" customWidth="1"/>
    <col min="203" max="203" width="10.5703125" style="1" customWidth="1"/>
    <col min="204" max="204" width="15.85546875" style="1" customWidth="1"/>
    <col min="205" max="205" width="16.5703125" style="1" customWidth="1"/>
    <col min="206" max="206" width="18.85546875" style="1" customWidth="1"/>
    <col min="207" max="207" width="21.7109375" style="1" customWidth="1"/>
    <col min="208" max="208" width="19.5703125" style="1" customWidth="1"/>
    <col min="209" max="209" width="18.140625" style="1" customWidth="1"/>
    <col min="210" max="210" width="18.7109375" style="1" customWidth="1"/>
    <col min="211" max="211" width="24" style="1" bestFit="1" customWidth="1"/>
    <col min="212" max="212" width="23.42578125" style="1" bestFit="1" customWidth="1"/>
    <col min="213" max="213" width="21.5703125" style="1" customWidth="1"/>
    <col min="214" max="214" width="22.42578125" style="1" customWidth="1"/>
    <col min="215" max="215" width="21.5703125" style="1" customWidth="1"/>
    <col min="216" max="216" width="22.85546875" style="1" customWidth="1"/>
    <col min="217" max="217" width="25.28515625" style="1" customWidth="1"/>
    <col min="218" max="218" width="23.140625" style="1" customWidth="1"/>
    <col min="219" max="219" width="12.5703125" style="1" bestFit="1" customWidth="1"/>
    <col min="220" max="220" width="9.140625" style="1"/>
    <col min="221" max="221" width="12.28515625" style="1" customWidth="1"/>
    <col min="222" max="455" width="9.140625" style="1"/>
    <col min="456" max="456" width="16.7109375" style="1" customWidth="1"/>
    <col min="457" max="457" width="16.140625" style="1" customWidth="1"/>
    <col min="458" max="458" width="88.5703125" style="1" customWidth="1"/>
    <col min="459" max="459" width="10.5703125" style="1" customWidth="1"/>
    <col min="460" max="460" width="15.85546875" style="1" customWidth="1"/>
    <col min="461" max="461" width="16.5703125" style="1" customWidth="1"/>
    <col min="462" max="462" width="18.85546875" style="1" customWidth="1"/>
    <col min="463" max="463" width="21.7109375" style="1" customWidth="1"/>
    <col min="464" max="464" width="19.5703125" style="1" customWidth="1"/>
    <col min="465" max="465" width="18.140625" style="1" customWidth="1"/>
    <col min="466" max="466" width="18.7109375" style="1" customWidth="1"/>
    <col min="467" max="467" width="24" style="1" bestFit="1" customWidth="1"/>
    <col min="468" max="468" width="23.42578125" style="1" bestFit="1" customWidth="1"/>
    <col min="469" max="469" width="21.5703125" style="1" customWidth="1"/>
    <col min="470" max="470" width="22.42578125" style="1" customWidth="1"/>
    <col min="471" max="471" width="21.5703125" style="1" customWidth="1"/>
    <col min="472" max="472" width="22.85546875" style="1" customWidth="1"/>
    <col min="473" max="473" width="25.28515625" style="1" customWidth="1"/>
    <col min="474" max="474" width="23.140625" style="1" customWidth="1"/>
    <col min="475" max="475" width="12.5703125" style="1" bestFit="1" customWidth="1"/>
    <col min="476" max="476" width="9.140625" style="1"/>
    <col min="477" max="477" width="12.28515625" style="1" customWidth="1"/>
    <col min="478" max="711" width="9.140625" style="1"/>
    <col min="712" max="712" width="16.7109375" style="1" customWidth="1"/>
    <col min="713" max="713" width="16.140625" style="1" customWidth="1"/>
    <col min="714" max="714" width="88.5703125" style="1" customWidth="1"/>
    <col min="715" max="715" width="10.5703125" style="1" customWidth="1"/>
    <col min="716" max="716" width="15.85546875" style="1" customWidth="1"/>
    <col min="717" max="717" width="16.5703125" style="1" customWidth="1"/>
    <col min="718" max="718" width="18.85546875" style="1" customWidth="1"/>
    <col min="719" max="719" width="21.7109375" style="1" customWidth="1"/>
    <col min="720" max="720" width="19.5703125" style="1" customWidth="1"/>
    <col min="721" max="721" width="18.140625" style="1" customWidth="1"/>
    <col min="722" max="722" width="18.7109375" style="1" customWidth="1"/>
    <col min="723" max="723" width="24" style="1" bestFit="1" customWidth="1"/>
    <col min="724" max="724" width="23.42578125" style="1" bestFit="1" customWidth="1"/>
    <col min="725" max="725" width="21.5703125" style="1" customWidth="1"/>
    <col min="726" max="726" width="22.42578125" style="1" customWidth="1"/>
    <col min="727" max="727" width="21.5703125" style="1" customWidth="1"/>
    <col min="728" max="728" width="22.85546875" style="1" customWidth="1"/>
    <col min="729" max="729" width="25.28515625" style="1" customWidth="1"/>
    <col min="730" max="730" width="23.140625" style="1" customWidth="1"/>
    <col min="731" max="731" width="12.5703125" style="1" bestFit="1" customWidth="1"/>
    <col min="732" max="732" width="9.140625" style="1"/>
    <col min="733" max="733" width="12.28515625" style="1" customWidth="1"/>
    <col min="734" max="967" width="9.140625" style="1"/>
    <col min="968" max="968" width="16.7109375" style="1" customWidth="1"/>
    <col min="969" max="969" width="16.140625" style="1" customWidth="1"/>
    <col min="970" max="970" width="88.5703125" style="1" customWidth="1"/>
    <col min="971" max="971" width="10.5703125" style="1" customWidth="1"/>
    <col min="972" max="972" width="15.85546875" style="1" customWidth="1"/>
    <col min="973" max="973" width="16.5703125" style="1" customWidth="1"/>
    <col min="974" max="974" width="18.85546875" style="1" customWidth="1"/>
    <col min="975" max="975" width="21.7109375" style="1" customWidth="1"/>
    <col min="976" max="976" width="19.5703125" style="1" customWidth="1"/>
    <col min="977" max="977" width="18.140625" style="1" customWidth="1"/>
    <col min="978" max="978" width="18.7109375" style="1" customWidth="1"/>
    <col min="979" max="979" width="24" style="1" bestFit="1" customWidth="1"/>
    <col min="980" max="980" width="23.42578125" style="1" bestFit="1" customWidth="1"/>
    <col min="981" max="981" width="21.5703125" style="1" customWidth="1"/>
    <col min="982" max="982" width="22.42578125" style="1" customWidth="1"/>
    <col min="983" max="983" width="21.5703125" style="1" customWidth="1"/>
    <col min="984" max="984" width="22.85546875" style="1" customWidth="1"/>
    <col min="985" max="985" width="25.28515625" style="1" customWidth="1"/>
    <col min="986" max="986" width="23.140625" style="1" customWidth="1"/>
    <col min="987" max="987" width="12.5703125" style="1" bestFit="1" customWidth="1"/>
    <col min="988" max="988" width="9.140625" style="1"/>
    <col min="989" max="989" width="12.28515625" style="1" customWidth="1"/>
    <col min="990" max="1223" width="9.140625" style="1"/>
    <col min="1224" max="1224" width="16.7109375" style="1" customWidth="1"/>
    <col min="1225" max="1225" width="16.140625" style="1" customWidth="1"/>
    <col min="1226" max="1226" width="88.5703125" style="1" customWidth="1"/>
    <col min="1227" max="1227" width="10.5703125" style="1" customWidth="1"/>
    <col min="1228" max="1228" width="15.85546875" style="1" customWidth="1"/>
    <col min="1229" max="1229" width="16.5703125" style="1" customWidth="1"/>
    <col min="1230" max="1230" width="18.85546875" style="1" customWidth="1"/>
    <col min="1231" max="1231" width="21.7109375" style="1" customWidth="1"/>
    <col min="1232" max="1232" width="19.5703125" style="1" customWidth="1"/>
    <col min="1233" max="1233" width="18.140625" style="1" customWidth="1"/>
    <col min="1234" max="1234" width="18.7109375" style="1" customWidth="1"/>
    <col min="1235" max="1235" width="24" style="1" bestFit="1" customWidth="1"/>
    <col min="1236" max="1236" width="23.42578125" style="1" bestFit="1" customWidth="1"/>
    <col min="1237" max="1237" width="21.5703125" style="1" customWidth="1"/>
    <col min="1238" max="1238" width="22.42578125" style="1" customWidth="1"/>
    <col min="1239" max="1239" width="21.5703125" style="1" customWidth="1"/>
    <col min="1240" max="1240" width="22.85546875" style="1" customWidth="1"/>
    <col min="1241" max="1241" width="25.28515625" style="1" customWidth="1"/>
    <col min="1242" max="1242" width="23.140625" style="1" customWidth="1"/>
    <col min="1243" max="1243" width="12.5703125" style="1" bestFit="1" customWidth="1"/>
    <col min="1244" max="1244" width="9.140625" style="1"/>
    <col min="1245" max="1245" width="12.28515625" style="1" customWidth="1"/>
    <col min="1246" max="1479" width="9.140625" style="1"/>
    <col min="1480" max="1480" width="16.7109375" style="1" customWidth="1"/>
    <col min="1481" max="1481" width="16.140625" style="1" customWidth="1"/>
    <col min="1482" max="1482" width="88.5703125" style="1" customWidth="1"/>
    <col min="1483" max="1483" width="10.5703125" style="1" customWidth="1"/>
    <col min="1484" max="1484" width="15.85546875" style="1" customWidth="1"/>
    <col min="1485" max="1485" width="16.5703125" style="1" customWidth="1"/>
    <col min="1486" max="1486" width="18.85546875" style="1" customWidth="1"/>
    <col min="1487" max="1487" width="21.7109375" style="1" customWidth="1"/>
    <col min="1488" max="1488" width="19.5703125" style="1" customWidth="1"/>
    <col min="1489" max="1489" width="18.140625" style="1" customWidth="1"/>
    <col min="1490" max="1490" width="18.7109375" style="1" customWidth="1"/>
    <col min="1491" max="1491" width="24" style="1" bestFit="1" customWidth="1"/>
    <col min="1492" max="1492" width="23.42578125" style="1" bestFit="1" customWidth="1"/>
    <col min="1493" max="1493" width="21.5703125" style="1" customWidth="1"/>
    <col min="1494" max="1494" width="22.42578125" style="1" customWidth="1"/>
    <col min="1495" max="1495" width="21.5703125" style="1" customWidth="1"/>
    <col min="1496" max="1496" width="22.85546875" style="1" customWidth="1"/>
    <col min="1497" max="1497" width="25.28515625" style="1" customWidth="1"/>
    <col min="1498" max="1498" width="23.140625" style="1" customWidth="1"/>
    <col min="1499" max="1499" width="12.5703125" style="1" bestFit="1" customWidth="1"/>
    <col min="1500" max="1500" width="9.140625" style="1"/>
    <col min="1501" max="1501" width="12.28515625" style="1" customWidth="1"/>
    <col min="1502" max="1735" width="9.140625" style="1"/>
    <col min="1736" max="1736" width="16.7109375" style="1" customWidth="1"/>
    <col min="1737" max="1737" width="16.140625" style="1" customWidth="1"/>
    <col min="1738" max="1738" width="88.5703125" style="1" customWidth="1"/>
    <col min="1739" max="1739" width="10.5703125" style="1" customWidth="1"/>
    <col min="1740" max="1740" width="15.85546875" style="1" customWidth="1"/>
    <col min="1741" max="1741" width="16.5703125" style="1" customWidth="1"/>
    <col min="1742" max="1742" width="18.85546875" style="1" customWidth="1"/>
    <col min="1743" max="1743" width="21.7109375" style="1" customWidth="1"/>
    <col min="1744" max="1744" width="19.5703125" style="1" customWidth="1"/>
    <col min="1745" max="1745" width="18.140625" style="1" customWidth="1"/>
    <col min="1746" max="1746" width="18.7109375" style="1" customWidth="1"/>
    <col min="1747" max="1747" width="24" style="1" bestFit="1" customWidth="1"/>
    <col min="1748" max="1748" width="23.42578125" style="1" bestFit="1" customWidth="1"/>
    <col min="1749" max="1749" width="21.5703125" style="1" customWidth="1"/>
    <col min="1750" max="1750" width="22.42578125" style="1" customWidth="1"/>
    <col min="1751" max="1751" width="21.5703125" style="1" customWidth="1"/>
    <col min="1752" max="1752" width="22.85546875" style="1" customWidth="1"/>
    <col min="1753" max="1753" width="25.28515625" style="1" customWidth="1"/>
    <col min="1754" max="1754" width="23.140625" style="1" customWidth="1"/>
    <col min="1755" max="1755" width="12.5703125" style="1" bestFit="1" customWidth="1"/>
    <col min="1756" max="1756" width="9.140625" style="1"/>
    <col min="1757" max="1757" width="12.28515625" style="1" customWidth="1"/>
    <col min="1758" max="1991" width="9.140625" style="1"/>
    <col min="1992" max="1992" width="16.7109375" style="1" customWidth="1"/>
    <col min="1993" max="1993" width="16.140625" style="1" customWidth="1"/>
    <col min="1994" max="1994" width="88.5703125" style="1" customWidth="1"/>
    <col min="1995" max="1995" width="10.5703125" style="1" customWidth="1"/>
    <col min="1996" max="1996" width="15.85546875" style="1" customWidth="1"/>
    <col min="1997" max="1997" width="16.5703125" style="1" customWidth="1"/>
    <col min="1998" max="1998" width="18.85546875" style="1" customWidth="1"/>
    <col min="1999" max="1999" width="21.7109375" style="1" customWidth="1"/>
    <col min="2000" max="2000" width="19.5703125" style="1" customWidth="1"/>
    <col min="2001" max="2001" width="18.140625" style="1" customWidth="1"/>
    <col min="2002" max="2002" width="18.7109375" style="1" customWidth="1"/>
    <col min="2003" max="2003" width="24" style="1" bestFit="1" customWidth="1"/>
    <col min="2004" max="2004" width="23.42578125" style="1" bestFit="1" customWidth="1"/>
    <col min="2005" max="2005" width="21.5703125" style="1" customWidth="1"/>
    <col min="2006" max="2006" width="22.42578125" style="1" customWidth="1"/>
    <col min="2007" max="2007" width="21.5703125" style="1" customWidth="1"/>
    <col min="2008" max="2008" width="22.85546875" style="1" customWidth="1"/>
    <col min="2009" max="2009" width="25.28515625" style="1" customWidth="1"/>
    <col min="2010" max="2010" width="23.140625" style="1" customWidth="1"/>
    <col min="2011" max="2011" width="12.5703125" style="1" bestFit="1" customWidth="1"/>
    <col min="2012" max="2012" width="9.140625" style="1"/>
    <col min="2013" max="2013" width="12.28515625" style="1" customWidth="1"/>
    <col min="2014" max="2247" width="9.140625" style="1"/>
    <col min="2248" max="2248" width="16.7109375" style="1" customWidth="1"/>
    <col min="2249" max="2249" width="16.140625" style="1" customWidth="1"/>
    <col min="2250" max="2250" width="88.5703125" style="1" customWidth="1"/>
    <col min="2251" max="2251" width="10.5703125" style="1" customWidth="1"/>
    <col min="2252" max="2252" width="15.85546875" style="1" customWidth="1"/>
    <col min="2253" max="2253" width="16.5703125" style="1" customWidth="1"/>
    <col min="2254" max="2254" width="18.85546875" style="1" customWidth="1"/>
    <col min="2255" max="2255" width="21.7109375" style="1" customWidth="1"/>
    <col min="2256" max="2256" width="19.5703125" style="1" customWidth="1"/>
    <col min="2257" max="2257" width="18.140625" style="1" customWidth="1"/>
    <col min="2258" max="2258" width="18.7109375" style="1" customWidth="1"/>
    <col min="2259" max="2259" width="24" style="1" bestFit="1" customWidth="1"/>
    <col min="2260" max="2260" width="23.42578125" style="1" bestFit="1" customWidth="1"/>
    <col min="2261" max="2261" width="21.5703125" style="1" customWidth="1"/>
    <col min="2262" max="2262" width="22.42578125" style="1" customWidth="1"/>
    <col min="2263" max="2263" width="21.5703125" style="1" customWidth="1"/>
    <col min="2264" max="2264" width="22.85546875" style="1" customWidth="1"/>
    <col min="2265" max="2265" width="25.28515625" style="1" customWidth="1"/>
    <col min="2266" max="2266" width="23.140625" style="1" customWidth="1"/>
    <col min="2267" max="2267" width="12.5703125" style="1" bestFit="1" customWidth="1"/>
    <col min="2268" max="2268" width="9.140625" style="1"/>
    <col min="2269" max="2269" width="12.28515625" style="1" customWidth="1"/>
    <col min="2270" max="2503" width="9.140625" style="1"/>
    <col min="2504" max="2504" width="16.7109375" style="1" customWidth="1"/>
    <col min="2505" max="2505" width="16.140625" style="1" customWidth="1"/>
    <col min="2506" max="2506" width="88.5703125" style="1" customWidth="1"/>
    <col min="2507" max="2507" width="10.5703125" style="1" customWidth="1"/>
    <col min="2508" max="2508" width="15.85546875" style="1" customWidth="1"/>
    <col min="2509" max="2509" width="16.5703125" style="1" customWidth="1"/>
    <col min="2510" max="2510" width="18.85546875" style="1" customWidth="1"/>
    <col min="2511" max="2511" width="21.7109375" style="1" customWidth="1"/>
    <col min="2512" max="2512" width="19.5703125" style="1" customWidth="1"/>
    <col min="2513" max="2513" width="18.140625" style="1" customWidth="1"/>
    <col min="2514" max="2514" width="18.7109375" style="1" customWidth="1"/>
    <col min="2515" max="2515" width="24" style="1" bestFit="1" customWidth="1"/>
    <col min="2516" max="2516" width="23.42578125" style="1" bestFit="1" customWidth="1"/>
    <col min="2517" max="2517" width="21.5703125" style="1" customWidth="1"/>
    <col min="2518" max="2518" width="22.42578125" style="1" customWidth="1"/>
    <col min="2519" max="2519" width="21.5703125" style="1" customWidth="1"/>
    <col min="2520" max="2520" width="22.85546875" style="1" customWidth="1"/>
    <col min="2521" max="2521" width="25.28515625" style="1" customWidth="1"/>
    <col min="2522" max="2522" width="23.140625" style="1" customWidth="1"/>
    <col min="2523" max="2523" width="12.5703125" style="1" bestFit="1" customWidth="1"/>
    <col min="2524" max="2524" width="9.140625" style="1"/>
    <col min="2525" max="2525" width="12.28515625" style="1" customWidth="1"/>
    <col min="2526" max="2759" width="9.140625" style="1"/>
    <col min="2760" max="2760" width="16.7109375" style="1" customWidth="1"/>
    <col min="2761" max="2761" width="16.140625" style="1" customWidth="1"/>
    <col min="2762" max="2762" width="88.5703125" style="1" customWidth="1"/>
    <col min="2763" max="2763" width="10.5703125" style="1" customWidth="1"/>
    <col min="2764" max="2764" width="15.85546875" style="1" customWidth="1"/>
    <col min="2765" max="2765" width="16.5703125" style="1" customWidth="1"/>
    <col min="2766" max="2766" width="18.85546875" style="1" customWidth="1"/>
    <col min="2767" max="2767" width="21.7109375" style="1" customWidth="1"/>
    <col min="2768" max="2768" width="19.5703125" style="1" customWidth="1"/>
    <col min="2769" max="2769" width="18.140625" style="1" customWidth="1"/>
    <col min="2770" max="2770" width="18.7109375" style="1" customWidth="1"/>
    <col min="2771" max="2771" width="24" style="1" bestFit="1" customWidth="1"/>
    <col min="2772" max="2772" width="23.42578125" style="1" bestFit="1" customWidth="1"/>
    <col min="2773" max="2773" width="21.5703125" style="1" customWidth="1"/>
    <col min="2774" max="2774" width="22.42578125" style="1" customWidth="1"/>
    <col min="2775" max="2775" width="21.5703125" style="1" customWidth="1"/>
    <col min="2776" max="2776" width="22.85546875" style="1" customWidth="1"/>
    <col min="2777" max="2777" width="25.28515625" style="1" customWidth="1"/>
    <col min="2778" max="2778" width="23.140625" style="1" customWidth="1"/>
    <col min="2779" max="2779" width="12.5703125" style="1" bestFit="1" customWidth="1"/>
    <col min="2780" max="2780" width="9.140625" style="1"/>
    <col min="2781" max="2781" width="12.28515625" style="1" customWidth="1"/>
    <col min="2782" max="3015" width="9.140625" style="1"/>
    <col min="3016" max="3016" width="16.7109375" style="1" customWidth="1"/>
    <col min="3017" max="3017" width="16.140625" style="1" customWidth="1"/>
    <col min="3018" max="3018" width="88.5703125" style="1" customWidth="1"/>
    <col min="3019" max="3019" width="10.5703125" style="1" customWidth="1"/>
    <col min="3020" max="3020" width="15.85546875" style="1" customWidth="1"/>
    <col min="3021" max="3021" width="16.5703125" style="1" customWidth="1"/>
    <col min="3022" max="3022" width="18.85546875" style="1" customWidth="1"/>
    <col min="3023" max="3023" width="21.7109375" style="1" customWidth="1"/>
    <col min="3024" max="3024" width="19.5703125" style="1" customWidth="1"/>
    <col min="3025" max="3025" width="18.140625" style="1" customWidth="1"/>
    <col min="3026" max="3026" width="18.7109375" style="1" customWidth="1"/>
    <col min="3027" max="3027" width="24" style="1" bestFit="1" customWidth="1"/>
    <col min="3028" max="3028" width="23.42578125" style="1" bestFit="1" customWidth="1"/>
    <col min="3029" max="3029" width="21.5703125" style="1" customWidth="1"/>
    <col min="3030" max="3030" width="22.42578125" style="1" customWidth="1"/>
    <col min="3031" max="3031" width="21.5703125" style="1" customWidth="1"/>
    <col min="3032" max="3032" width="22.85546875" style="1" customWidth="1"/>
    <col min="3033" max="3033" width="25.28515625" style="1" customWidth="1"/>
    <col min="3034" max="3034" width="23.140625" style="1" customWidth="1"/>
    <col min="3035" max="3035" width="12.5703125" style="1" bestFit="1" customWidth="1"/>
    <col min="3036" max="3036" width="9.140625" style="1"/>
    <col min="3037" max="3037" width="12.28515625" style="1" customWidth="1"/>
    <col min="3038" max="3271" width="9.140625" style="1"/>
    <col min="3272" max="3272" width="16.7109375" style="1" customWidth="1"/>
    <col min="3273" max="3273" width="16.140625" style="1" customWidth="1"/>
    <col min="3274" max="3274" width="88.5703125" style="1" customWidth="1"/>
    <col min="3275" max="3275" width="10.5703125" style="1" customWidth="1"/>
    <col min="3276" max="3276" width="15.85546875" style="1" customWidth="1"/>
    <col min="3277" max="3277" width="16.5703125" style="1" customWidth="1"/>
    <col min="3278" max="3278" width="18.85546875" style="1" customWidth="1"/>
    <col min="3279" max="3279" width="21.7109375" style="1" customWidth="1"/>
    <col min="3280" max="3280" width="19.5703125" style="1" customWidth="1"/>
    <col min="3281" max="3281" width="18.140625" style="1" customWidth="1"/>
    <col min="3282" max="3282" width="18.7109375" style="1" customWidth="1"/>
    <col min="3283" max="3283" width="24" style="1" bestFit="1" customWidth="1"/>
    <col min="3284" max="3284" width="23.42578125" style="1" bestFit="1" customWidth="1"/>
    <col min="3285" max="3285" width="21.5703125" style="1" customWidth="1"/>
    <col min="3286" max="3286" width="22.42578125" style="1" customWidth="1"/>
    <col min="3287" max="3287" width="21.5703125" style="1" customWidth="1"/>
    <col min="3288" max="3288" width="22.85546875" style="1" customWidth="1"/>
    <col min="3289" max="3289" width="25.28515625" style="1" customWidth="1"/>
    <col min="3290" max="3290" width="23.140625" style="1" customWidth="1"/>
    <col min="3291" max="3291" width="12.5703125" style="1" bestFit="1" customWidth="1"/>
    <col min="3292" max="3292" width="9.140625" style="1"/>
    <col min="3293" max="3293" width="12.28515625" style="1" customWidth="1"/>
    <col min="3294" max="3527" width="9.140625" style="1"/>
    <col min="3528" max="3528" width="16.7109375" style="1" customWidth="1"/>
    <col min="3529" max="3529" width="16.140625" style="1" customWidth="1"/>
    <col min="3530" max="3530" width="88.5703125" style="1" customWidth="1"/>
    <col min="3531" max="3531" width="10.5703125" style="1" customWidth="1"/>
    <col min="3532" max="3532" width="15.85546875" style="1" customWidth="1"/>
    <col min="3533" max="3533" width="16.5703125" style="1" customWidth="1"/>
    <col min="3534" max="3534" width="18.85546875" style="1" customWidth="1"/>
    <col min="3535" max="3535" width="21.7109375" style="1" customWidth="1"/>
    <col min="3536" max="3536" width="19.5703125" style="1" customWidth="1"/>
    <col min="3537" max="3537" width="18.140625" style="1" customWidth="1"/>
    <col min="3538" max="3538" width="18.7109375" style="1" customWidth="1"/>
    <col min="3539" max="3539" width="24" style="1" bestFit="1" customWidth="1"/>
    <col min="3540" max="3540" width="23.42578125" style="1" bestFit="1" customWidth="1"/>
    <col min="3541" max="3541" width="21.5703125" style="1" customWidth="1"/>
    <col min="3542" max="3542" width="22.42578125" style="1" customWidth="1"/>
    <col min="3543" max="3543" width="21.5703125" style="1" customWidth="1"/>
    <col min="3544" max="3544" width="22.85546875" style="1" customWidth="1"/>
    <col min="3545" max="3545" width="25.28515625" style="1" customWidth="1"/>
    <col min="3546" max="3546" width="23.140625" style="1" customWidth="1"/>
    <col min="3547" max="3547" width="12.5703125" style="1" bestFit="1" customWidth="1"/>
    <col min="3548" max="3548" width="9.140625" style="1"/>
    <col min="3549" max="3549" width="12.28515625" style="1" customWidth="1"/>
    <col min="3550" max="3783" width="9.140625" style="1"/>
    <col min="3784" max="3784" width="16.7109375" style="1" customWidth="1"/>
    <col min="3785" max="3785" width="16.140625" style="1" customWidth="1"/>
    <col min="3786" max="3786" width="88.5703125" style="1" customWidth="1"/>
    <col min="3787" max="3787" width="10.5703125" style="1" customWidth="1"/>
    <col min="3788" max="3788" width="15.85546875" style="1" customWidth="1"/>
    <col min="3789" max="3789" width="16.5703125" style="1" customWidth="1"/>
    <col min="3790" max="3790" width="18.85546875" style="1" customWidth="1"/>
    <col min="3791" max="3791" width="21.7109375" style="1" customWidth="1"/>
    <col min="3792" max="3792" width="19.5703125" style="1" customWidth="1"/>
    <col min="3793" max="3793" width="18.140625" style="1" customWidth="1"/>
    <col min="3794" max="3794" width="18.7109375" style="1" customWidth="1"/>
    <col min="3795" max="3795" width="24" style="1" bestFit="1" customWidth="1"/>
    <col min="3796" max="3796" width="23.42578125" style="1" bestFit="1" customWidth="1"/>
    <col min="3797" max="3797" width="21.5703125" style="1" customWidth="1"/>
    <col min="3798" max="3798" width="22.42578125" style="1" customWidth="1"/>
    <col min="3799" max="3799" width="21.5703125" style="1" customWidth="1"/>
    <col min="3800" max="3800" width="22.85546875" style="1" customWidth="1"/>
    <col min="3801" max="3801" width="25.28515625" style="1" customWidth="1"/>
    <col min="3802" max="3802" width="23.140625" style="1" customWidth="1"/>
    <col min="3803" max="3803" width="12.5703125" style="1" bestFit="1" customWidth="1"/>
    <col min="3804" max="3804" width="9.140625" style="1"/>
    <col min="3805" max="3805" width="12.28515625" style="1" customWidth="1"/>
    <col min="3806" max="4039" width="9.140625" style="1"/>
    <col min="4040" max="4040" width="16.7109375" style="1" customWidth="1"/>
    <col min="4041" max="4041" width="16.140625" style="1" customWidth="1"/>
    <col min="4042" max="4042" width="88.5703125" style="1" customWidth="1"/>
    <col min="4043" max="4043" width="10.5703125" style="1" customWidth="1"/>
    <col min="4044" max="4044" width="15.85546875" style="1" customWidth="1"/>
    <col min="4045" max="4045" width="16.5703125" style="1" customWidth="1"/>
    <col min="4046" max="4046" width="18.85546875" style="1" customWidth="1"/>
    <col min="4047" max="4047" width="21.7109375" style="1" customWidth="1"/>
    <col min="4048" max="4048" width="19.5703125" style="1" customWidth="1"/>
    <col min="4049" max="4049" width="18.140625" style="1" customWidth="1"/>
    <col min="4050" max="4050" width="18.7109375" style="1" customWidth="1"/>
    <col min="4051" max="4051" width="24" style="1" bestFit="1" customWidth="1"/>
    <col min="4052" max="4052" width="23.42578125" style="1" bestFit="1" customWidth="1"/>
    <col min="4053" max="4053" width="21.5703125" style="1" customWidth="1"/>
    <col min="4054" max="4054" width="22.42578125" style="1" customWidth="1"/>
    <col min="4055" max="4055" width="21.5703125" style="1" customWidth="1"/>
    <col min="4056" max="4056" width="22.85546875" style="1" customWidth="1"/>
    <col min="4057" max="4057" width="25.28515625" style="1" customWidth="1"/>
    <col min="4058" max="4058" width="23.140625" style="1" customWidth="1"/>
    <col min="4059" max="4059" width="12.5703125" style="1" bestFit="1" customWidth="1"/>
    <col min="4060" max="4060" width="9.140625" style="1"/>
    <col min="4061" max="4061" width="12.28515625" style="1" customWidth="1"/>
    <col min="4062" max="4295" width="9.140625" style="1"/>
    <col min="4296" max="4296" width="16.7109375" style="1" customWidth="1"/>
    <col min="4297" max="4297" width="16.140625" style="1" customWidth="1"/>
    <col min="4298" max="4298" width="88.5703125" style="1" customWidth="1"/>
    <col min="4299" max="4299" width="10.5703125" style="1" customWidth="1"/>
    <col min="4300" max="4300" width="15.85546875" style="1" customWidth="1"/>
    <col min="4301" max="4301" width="16.5703125" style="1" customWidth="1"/>
    <col min="4302" max="4302" width="18.85546875" style="1" customWidth="1"/>
    <col min="4303" max="4303" width="21.7109375" style="1" customWidth="1"/>
    <col min="4304" max="4304" width="19.5703125" style="1" customWidth="1"/>
    <col min="4305" max="4305" width="18.140625" style="1" customWidth="1"/>
    <col min="4306" max="4306" width="18.7109375" style="1" customWidth="1"/>
    <col min="4307" max="4307" width="24" style="1" bestFit="1" customWidth="1"/>
    <col min="4308" max="4308" width="23.42578125" style="1" bestFit="1" customWidth="1"/>
    <col min="4309" max="4309" width="21.5703125" style="1" customWidth="1"/>
    <col min="4310" max="4310" width="22.42578125" style="1" customWidth="1"/>
    <col min="4311" max="4311" width="21.5703125" style="1" customWidth="1"/>
    <col min="4312" max="4312" width="22.85546875" style="1" customWidth="1"/>
    <col min="4313" max="4313" width="25.28515625" style="1" customWidth="1"/>
    <col min="4314" max="4314" width="23.140625" style="1" customWidth="1"/>
    <col min="4315" max="4315" width="12.5703125" style="1" bestFit="1" customWidth="1"/>
    <col min="4316" max="4316" width="9.140625" style="1"/>
    <col min="4317" max="4317" width="12.28515625" style="1" customWidth="1"/>
    <col min="4318" max="4551" width="9.140625" style="1"/>
    <col min="4552" max="4552" width="16.7109375" style="1" customWidth="1"/>
    <col min="4553" max="4553" width="16.140625" style="1" customWidth="1"/>
    <col min="4554" max="4554" width="88.5703125" style="1" customWidth="1"/>
    <col min="4555" max="4555" width="10.5703125" style="1" customWidth="1"/>
    <col min="4556" max="4556" width="15.85546875" style="1" customWidth="1"/>
    <col min="4557" max="4557" width="16.5703125" style="1" customWidth="1"/>
    <col min="4558" max="4558" width="18.85546875" style="1" customWidth="1"/>
    <col min="4559" max="4559" width="21.7109375" style="1" customWidth="1"/>
    <col min="4560" max="4560" width="19.5703125" style="1" customWidth="1"/>
    <col min="4561" max="4561" width="18.140625" style="1" customWidth="1"/>
    <col min="4562" max="4562" width="18.7109375" style="1" customWidth="1"/>
    <col min="4563" max="4563" width="24" style="1" bestFit="1" customWidth="1"/>
    <col min="4564" max="4564" width="23.42578125" style="1" bestFit="1" customWidth="1"/>
    <col min="4565" max="4565" width="21.5703125" style="1" customWidth="1"/>
    <col min="4566" max="4566" width="22.42578125" style="1" customWidth="1"/>
    <col min="4567" max="4567" width="21.5703125" style="1" customWidth="1"/>
    <col min="4568" max="4568" width="22.85546875" style="1" customWidth="1"/>
    <col min="4569" max="4569" width="25.28515625" style="1" customWidth="1"/>
    <col min="4570" max="4570" width="23.140625" style="1" customWidth="1"/>
    <col min="4571" max="4571" width="12.5703125" style="1" bestFit="1" customWidth="1"/>
    <col min="4572" max="4572" width="9.140625" style="1"/>
    <col min="4573" max="4573" width="12.28515625" style="1" customWidth="1"/>
    <col min="4574" max="4807" width="9.140625" style="1"/>
    <col min="4808" max="4808" width="16.7109375" style="1" customWidth="1"/>
    <col min="4809" max="4809" width="16.140625" style="1" customWidth="1"/>
    <col min="4810" max="4810" width="88.5703125" style="1" customWidth="1"/>
    <col min="4811" max="4811" width="10.5703125" style="1" customWidth="1"/>
    <col min="4812" max="4812" width="15.85546875" style="1" customWidth="1"/>
    <col min="4813" max="4813" width="16.5703125" style="1" customWidth="1"/>
    <col min="4814" max="4814" width="18.85546875" style="1" customWidth="1"/>
    <col min="4815" max="4815" width="21.7109375" style="1" customWidth="1"/>
    <col min="4816" max="4816" width="19.5703125" style="1" customWidth="1"/>
    <col min="4817" max="4817" width="18.140625" style="1" customWidth="1"/>
    <col min="4818" max="4818" width="18.7109375" style="1" customWidth="1"/>
    <col min="4819" max="4819" width="24" style="1" bestFit="1" customWidth="1"/>
    <col min="4820" max="4820" width="23.42578125" style="1" bestFit="1" customWidth="1"/>
    <col min="4821" max="4821" width="21.5703125" style="1" customWidth="1"/>
    <col min="4822" max="4822" width="22.42578125" style="1" customWidth="1"/>
    <col min="4823" max="4823" width="21.5703125" style="1" customWidth="1"/>
    <col min="4824" max="4824" width="22.85546875" style="1" customWidth="1"/>
    <col min="4825" max="4825" width="25.28515625" style="1" customWidth="1"/>
    <col min="4826" max="4826" width="23.140625" style="1" customWidth="1"/>
    <col min="4827" max="4827" width="12.5703125" style="1" bestFit="1" customWidth="1"/>
    <col min="4828" max="4828" width="9.140625" style="1"/>
    <col min="4829" max="4829" width="12.28515625" style="1" customWidth="1"/>
    <col min="4830" max="5063" width="9.140625" style="1"/>
    <col min="5064" max="5064" width="16.7109375" style="1" customWidth="1"/>
    <col min="5065" max="5065" width="16.140625" style="1" customWidth="1"/>
    <col min="5066" max="5066" width="88.5703125" style="1" customWidth="1"/>
    <col min="5067" max="5067" width="10.5703125" style="1" customWidth="1"/>
    <col min="5068" max="5068" width="15.85546875" style="1" customWidth="1"/>
    <col min="5069" max="5069" width="16.5703125" style="1" customWidth="1"/>
    <col min="5070" max="5070" width="18.85546875" style="1" customWidth="1"/>
    <col min="5071" max="5071" width="21.7109375" style="1" customWidth="1"/>
    <col min="5072" max="5072" width="19.5703125" style="1" customWidth="1"/>
    <col min="5073" max="5073" width="18.140625" style="1" customWidth="1"/>
    <col min="5074" max="5074" width="18.7109375" style="1" customWidth="1"/>
    <col min="5075" max="5075" width="24" style="1" bestFit="1" customWidth="1"/>
    <col min="5076" max="5076" width="23.42578125" style="1" bestFit="1" customWidth="1"/>
    <col min="5077" max="5077" width="21.5703125" style="1" customWidth="1"/>
    <col min="5078" max="5078" width="22.42578125" style="1" customWidth="1"/>
    <col min="5079" max="5079" width="21.5703125" style="1" customWidth="1"/>
    <col min="5080" max="5080" width="22.85546875" style="1" customWidth="1"/>
    <col min="5081" max="5081" width="25.28515625" style="1" customWidth="1"/>
    <col min="5082" max="5082" width="23.140625" style="1" customWidth="1"/>
    <col min="5083" max="5083" width="12.5703125" style="1" bestFit="1" customWidth="1"/>
    <col min="5084" max="5084" width="9.140625" style="1"/>
    <col min="5085" max="5085" width="12.28515625" style="1" customWidth="1"/>
    <col min="5086" max="5319" width="9.140625" style="1"/>
    <col min="5320" max="5320" width="16.7109375" style="1" customWidth="1"/>
    <col min="5321" max="5321" width="16.140625" style="1" customWidth="1"/>
    <col min="5322" max="5322" width="88.5703125" style="1" customWidth="1"/>
    <col min="5323" max="5323" width="10.5703125" style="1" customWidth="1"/>
    <col min="5324" max="5324" width="15.85546875" style="1" customWidth="1"/>
    <col min="5325" max="5325" width="16.5703125" style="1" customWidth="1"/>
    <col min="5326" max="5326" width="18.85546875" style="1" customWidth="1"/>
    <col min="5327" max="5327" width="21.7109375" style="1" customWidth="1"/>
    <col min="5328" max="5328" width="19.5703125" style="1" customWidth="1"/>
    <col min="5329" max="5329" width="18.140625" style="1" customWidth="1"/>
    <col min="5330" max="5330" width="18.7109375" style="1" customWidth="1"/>
    <col min="5331" max="5331" width="24" style="1" bestFit="1" customWidth="1"/>
    <col min="5332" max="5332" width="23.42578125" style="1" bestFit="1" customWidth="1"/>
    <col min="5333" max="5333" width="21.5703125" style="1" customWidth="1"/>
    <col min="5334" max="5334" width="22.42578125" style="1" customWidth="1"/>
    <col min="5335" max="5335" width="21.5703125" style="1" customWidth="1"/>
    <col min="5336" max="5336" width="22.85546875" style="1" customWidth="1"/>
    <col min="5337" max="5337" width="25.28515625" style="1" customWidth="1"/>
    <col min="5338" max="5338" width="23.140625" style="1" customWidth="1"/>
    <col min="5339" max="5339" width="12.5703125" style="1" bestFit="1" customWidth="1"/>
    <col min="5340" max="5340" width="9.140625" style="1"/>
    <col min="5341" max="5341" width="12.28515625" style="1" customWidth="1"/>
    <col min="5342" max="5575" width="9.140625" style="1"/>
    <col min="5576" max="5576" width="16.7109375" style="1" customWidth="1"/>
    <col min="5577" max="5577" width="16.140625" style="1" customWidth="1"/>
    <col min="5578" max="5578" width="88.5703125" style="1" customWidth="1"/>
    <col min="5579" max="5579" width="10.5703125" style="1" customWidth="1"/>
    <col min="5580" max="5580" width="15.85546875" style="1" customWidth="1"/>
    <col min="5581" max="5581" width="16.5703125" style="1" customWidth="1"/>
    <col min="5582" max="5582" width="18.85546875" style="1" customWidth="1"/>
    <col min="5583" max="5583" width="21.7109375" style="1" customWidth="1"/>
    <col min="5584" max="5584" width="19.5703125" style="1" customWidth="1"/>
    <col min="5585" max="5585" width="18.140625" style="1" customWidth="1"/>
    <col min="5586" max="5586" width="18.7109375" style="1" customWidth="1"/>
    <col min="5587" max="5587" width="24" style="1" bestFit="1" customWidth="1"/>
    <col min="5588" max="5588" width="23.42578125" style="1" bestFit="1" customWidth="1"/>
    <col min="5589" max="5589" width="21.5703125" style="1" customWidth="1"/>
    <col min="5590" max="5590" width="22.42578125" style="1" customWidth="1"/>
    <col min="5591" max="5591" width="21.5703125" style="1" customWidth="1"/>
    <col min="5592" max="5592" width="22.85546875" style="1" customWidth="1"/>
    <col min="5593" max="5593" width="25.28515625" style="1" customWidth="1"/>
    <col min="5594" max="5594" width="23.140625" style="1" customWidth="1"/>
    <col min="5595" max="5595" width="12.5703125" style="1" bestFit="1" customWidth="1"/>
    <col min="5596" max="5596" width="9.140625" style="1"/>
    <col min="5597" max="5597" width="12.28515625" style="1" customWidth="1"/>
    <col min="5598" max="5831" width="9.140625" style="1"/>
    <col min="5832" max="5832" width="16.7109375" style="1" customWidth="1"/>
    <col min="5833" max="5833" width="16.140625" style="1" customWidth="1"/>
    <col min="5834" max="5834" width="88.5703125" style="1" customWidth="1"/>
    <col min="5835" max="5835" width="10.5703125" style="1" customWidth="1"/>
    <col min="5836" max="5836" width="15.85546875" style="1" customWidth="1"/>
    <col min="5837" max="5837" width="16.5703125" style="1" customWidth="1"/>
    <col min="5838" max="5838" width="18.85546875" style="1" customWidth="1"/>
    <col min="5839" max="5839" width="21.7109375" style="1" customWidth="1"/>
    <col min="5840" max="5840" width="19.5703125" style="1" customWidth="1"/>
    <col min="5841" max="5841" width="18.140625" style="1" customWidth="1"/>
    <col min="5842" max="5842" width="18.7109375" style="1" customWidth="1"/>
    <col min="5843" max="5843" width="24" style="1" bestFit="1" customWidth="1"/>
    <col min="5844" max="5844" width="23.42578125" style="1" bestFit="1" customWidth="1"/>
    <col min="5845" max="5845" width="21.5703125" style="1" customWidth="1"/>
    <col min="5846" max="5846" width="22.42578125" style="1" customWidth="1"/>
    <col min="5847" max="5847" width="21.5703125" style="1" customWidth="1"/>
    <col min="5848" max="5848" width="22.85546875" style="1" customWidth="1"/>
    <col min="5849" max="5849" width="25.28515625" style="1" customWidth="1"/>
    <col min="5850" max="5850" width="23.140625" style="1" customWidth="1"/>
    <col min="5851" max="5851" width="12.5703125" style="1" bestFit="1" customWidth="1"/>
    <col min="5852" max="5852" width="9.140625" style="1"/>
    <col min="5853" max="5853" width="12.28515625" style="1" customWidth="1"/>
    <col min="5854" max="6087" width="9.140625" style="1"/>
    <col min="6088" max="6088" width="16.7109375" style="1" customWidth="1"/>
    <col min="6089" max="6089" width="16.140625" style="1" customWidth="1"/>
    <col min="6090" max="6090" width="88.5703125" style="1" customWidth="1"/>
    <col min="6091" max="6091" width="10.5703125" style="1" customWidth="1"/>
    <col min="6092" max="6092" width="15.85546875" style="1" customWidth="1"/>
    <col min="6093" max="6093" width="16.5703125" style="1" customWidth="1"/>
    <col min="6094" max="6094" width="18.85546875" style="1" customWidth="1"/>
    <col min="6095" max="6095" width="21.7109375" style="1" customWidth="1"/>
    <col min="6096" max="6096" width="19.5703125" style="1" customWidth="1"/>
    <col min="6097" max="6097" width="18.140625" style="1" customWidth="1"/>
    <col min="6098" max="6098" width="18.7109375" style="1" customWidth="1"/>
    <col min="6099" max="6099" width="24" style="1" bestFit="1" customWidth="1"/>
    <col min="6100" max="6100" width="23.42578125" style="1" bestFit="1" customWidth="1"/>
    <col min="6101" max="6101" width="21.5703125" style="1" customWidth="1"/>
    <col min="6102" max="6102" width="22.42578125" style="1" customWidth="1"/>
    <col min="6103" max="6103" width="21.5703125" style="1" customWidth="1"/>
    <col min="6104" max="6104" width="22.85546875" style="1" customWidth="1"/>
    <col min="6105" max="6105" width="25.28515625" style="1" customWidth="1"/>
    <col min="6106" max="6106" width="23.140625" style="1" customWidth="1"/>
    <col min="6107" max="6107" width="12.5703125" style="1" bestFit="1" customWidth="1"/>
    <col min="6108" max="6108" width="9.140625" style="1"/>
    <col min="6109" max="6109" width="12.28515625" style="1" customWidth="1"/>
    <col min="6110" max="6343" width="9.140625" style="1"/>
    <col min="6344" max="6344" width="16.7109375" style="1" customWidth="1"/>
    <col min="6345" max="6345" width="16.140625" style="1" customWidth="1"/>
    <col min="6346" max="6346" width="88.5703125" style="1" customWidth="1"/>
    <col min="6347" max="6347" width="10.5703125" style="1" customWidth="1"/>
    <col min="6348" max="6348" width="15.85546875" style="1" customWidth="1"/>
    <col min="6349" max="6349" width="16.5703125" style="1" customWidth="1"/>
    <col min="6350" max="6350" width="18.85546875" style="1" customWidth="1"/>
    <col min="6351" max="6351" width="21.7109375" style="1" customWidth="1"/>
    <col min="6352" max="6352" width="19.5703125" style="1" customWidth="1"/>
    <col min="6353" max="6353" width="18.140625" style="1" customWidth="1"/>
    <col min="6354" max="6354" width="18.7109375" style="1" customWidth="1"/>
    <col min="6355" max="6355" width="24" style="1" bestFit="1" customWidth="1"/>
    <col min="6356" max="6356" width="23.42578125" style="1" bestFit="1" customWidth="1"/>
    <col min="6357" max="6357" width="21.5703125" style="1" customWidth="1"/>
    <col min="6358" max="6358" width="22.42578125" style="1" customWidth="1"/>
    <col min="6359" max="6359" width="21.5703125" style="1" customWidth="1"/>
    <col min="6360" max="6360" width="22.85546875" style="1" customWidth="1"/>
    <col min="6361" max="6361" width="25.28515625" style="1" customWidth="1"/>
    <col min="6362" max="6362" width="23.140625" style="1" customWidth="1"/>
    <col min="6363" max="6363" width="12.5703125" style="1" bestFit="1" customWidth="1"/>
    <col min="6364" max="6364" width="9.140625" style="1"/>
    <col min="6365" max="6365" width="12.28515625" style="1" customWidth="1"/>
    <col min="6366" max="6599" width="9.140625" style="1"/>
    <col min="6600" max="6600" width="16.7109375" style="1" customWidth="1"/>
    <col min="6601" max="6601" width="16.140625" style="1" customWidth="1"/>
    <col min="6602" max="6602" width="88.5703125" style="1" customWidth="1"/>
    <col min="6603" max="6603" width="10.5703125" style="1" customWidth="1"/>
    <col min="6604" max="6604" width="15.85546875" style="1" customWidth="1"/>
    <col min="6605" max="6605" width="16.5703125" style="1" customWidth="1"/>
    <col min="6606" max="6606" width="18.85546875" style="1" customWidth="1"/>
    <col min="6607" max="6607" width="21.7109375" style="1" customWidth="1"/>
    <col min="6608" max="6608" width="19.5703125" style="1" customWidth="1"/>
    <col min="6609" max="6609" width="18.140625" style="1" customWidth="1"/>
    <col min="6610" max="6610" width="18.7109375" style="1" customWidth="1"/>
    <col min="6611" max="6611" width="24" style="1" bestFit="1" customWidth="1"/>
    <col min="6612" max="6612" width="23.42578125" style="1" bestFit="1" customWidth="1"/>
    <col min="6613" max="6613" width="21.5703125" style="1" customWidth="1"/>
    <col min="6614" max="6614" width="22.42578125" style="1" customWidth="1"/>
    <col min="6615" max="6615" width="21.5703125" style="1" customWidth="1"/>
    <col min="6616" max="6616" width="22.85546875" style="1" customWidth="1"/>
    <col min="6617" max="6617" width="25.28515625" style="1" customWidth="1"/>
    <col min="6618" max="6618" width="23.140625" style="1" customWidth="1"/>
    <col min="6619" max="6619" width="12.5703125" style="1" bestFit="1" customWidth="1"/>
    <col min="6620" max="6620" width="9.140625" style="1"/>
    <col min="6621" max="6621" width="12.28515625" style="1" customWidth="1"/>
    <col min="6622" max="6855" width="9.140625" style="1"/>
    <col min="6856" max="6856" width="16.7109375" style="1" customWidth="1"/>
    <col min="6857" max="6857" width="16.140625" style="1" customWidth="1"/>
    <col min="6858" max="6858" width="88.5703125" style="1" customWidth="1"/>
    <col min="6859" max="6859" width="10.5703125" style="1" customWidth="1"/>
    <col min="6860" max="6860" width="15.85546875" style="1" customWidth="1"/>
    <col min="6861" max="6861" width="16.5703125" style="1" customWidth="1"/>
    <col min="6862" max="6862" width="18.85546875" style="1" customWidth="1"/>
    <col min="6863" max="6863" width="21.7109375" style="1" customWidth="1"/>
    <col min="6864" max="6864" width="19.5703125" style="1" customWidth="1"/>
    <col min="6865" max="6865" width="18.140625" style="1" customWidth="1"/>
    <col min="6866" max="6866" width="18.7109375" style="1" customWidth="1"/>
    <col min="6867" max="6867" width="24" style="1" bestFit="1" customWidth="1"/>
    <col min="6868" max="6868" width="23.42578125" style="1" bestFit="1" customWidth="1"/>
    <col min="6869" max="6869" width="21.5703125" style="1" customWidth="1"/>
    <col min="6870" max="6870" width="22.42578125" style="1" customWidth="1"/>
    <col min="6871" max="6871" width="21.5703125" style="1" customWidth="1"/>
    <col min="6872" max="6872" width="22.85546875" style="1" customWidth="1"/>
    <col min="6873" max="6873" width="25.28515625" style="1" customWidth="1"/>
    <col min="6874" max="6874" width="23.140625" style="1" customWidth="1"/>
    <col min="6875" max="6875" width="12.5703125" style="1" bestFit="1" customWidth="1"/>
    <col min="6876" max="6876" width="9.140625" style="1"/>
    <col min="6877" max="6877" width="12.28515625" style="1" customWidth="1"/>
    <col min="6878" max="7111" width="9.140625" style="1"/>
    <col min="7112" max="7112" width="16.7109375" style="1" customWidth="1"/>
    <col min="7113" max="7113" width="16.140625" style="1" customWidth="1"/>
    <col min="7114" max="7114" width="88.5703125" style="1" customWidth="1"/>
    <col min="7115" max="7115" width="10.5703125" style="1" customWidth="1"/>
    <col min="7116" max="7116" width="15.85546875" style="1" customWidth="1"/>
    <col min="7117" max="7117" width="16.5703125" style="1" customWidth="1"/>
    <col min="7118" max="7118" width="18.85546875" style="1" customWidth="1"/>
    <col min="7119" max="7119" width="21.7109375" style="1" customWidth="1"/>
    <col min="7120" max="7120" width="19.5703125" style="1" customWidth="1"/>
    <col min="7121" max="7121" width="18.140625" style="1" customWidth="1"/>
    <col min="7122" max="7122" width="18.7109375" style="1" customWidth="1"/>
    <col min="7123" max="7123" width="24" style="1" bestFit="1" customWidth="1"/>
    <col min="7124" max="7124" width="23.42578125" style="1" bestFit="1" customWidth="1"/>
    <col min="7125" max="7125" width="21.5703125" style="1" customWidth="1"/>
    <col min="7126" max="7126" width="22.42578125" style="1" customWidth="1"/>
    <col min="7127" max="7127" width="21.5703125" style="1" customWidth="1"/>
    <col min="7128" max="7128" width="22.85546875" style="1" customWidth="1"/>
    <col min="7129" max="7129" width="25.28515625" style="1" customWidth="1"/>
    <col min="7130" max="7130" width="23.140625" style="1" customWidth="1"/>
    <col min="7131" max="7131" width="12.5703125" style="1" bestFit="1" customWidth="1"/>
    <col min="7132" max="7132" width="9.140625" style="1"/>
    <col min="7133" max="7133" width="12.28515625" style="1" customWidth="1"/>
    <col min="7134" max="7367" width="9.140625" style="1"/>
    <col min="7368" max="7368" width="16.7109375" style="1" customWidth="1"/>
    <col min="7369" max="7369" width="16.140625" style="1" customWidth="1"/>
    <col min="7370" max="7370" width="88.5703125" style="1" customWidth="1"/>
    <col min="7371" max="7371" width="10.5703125" style="1" customWidth="1"/>
    <col min="7372" max="7372" width="15.85546875" style="1" customWidth="1"/>
    <col min="7373" max="7373" width="16.5703125" style="1" customWidth="1"/>
    <col min="7374" max="7374" width="18.85546875" style="1" customWidth="1"/>
    <col min="7375" max="7375" width="21.7109375" style="1" customWidth="1"/>
    <col min="7376" max="7376" width="19.5703125" style="1" customWidth="1"/>
    <col min="7377" max="7377" width="18.140625" style="1" customWidth="1"/>
    <col min="7378" max="7378" width="18.7109375" style="1" customWidth="1"/>
    <col min="7379" max="7379" width="24" style="1" bestFit="1" customWidth="1"/>
    <col min="7380" max="7380" width="23.42578125" style="1" bestFit="1" customWidth="1"/>
    <col min="7381" max="7381" width="21.5703125" style="1" customWidth="1"/>
    <col min="7382" max="7382" width="22.42578125" style="1" customWidth="1"/>
    <col min="7383" max="7383" width="21.5703125" style="1" customWidth="1"/>
    <col min="7384" max="7384" width="22.85546875" style="1" customWidth="1"/>
    <col min="7385" max="7385" width="25.28515625" style="1" customWidth="1"/>
    <col min="7386" max="7386" width="23.140625" style="1" customWidth="1"/>
    <col min="7387" max="7387" width="12.5703125" style="1" bestFit="1" customWidth="1"/>
    <col min="7388" max="7388" width="9.140625" style="1"/>
    <col min="7389" max="7389" width="12.28515625" style="1" customWidth="1"/>
    <col min="7390" max="7623" width="9.140625" style="1"/>
    <col min="7624" max="7624" width="16.7109375" style="1" customWidth="1"/>
    <col min="7625" max="7625" width="16.140625" style="1" customWidth="1"/>
    <col min="7626" max="7626" width="88.5703125" style="1" customWidth="1"/>
    <col min="7627" max="7627" width="10.5703125" style="1" customWidth="1"/>
    <col min="7628" max="7628" width="15.85546875" style="1" customWidth="1"/>
    <col min="7629" max="7629" width="16.5703125" style="1" customWidth="1"/>
    <col min="7630" max="7630" width="18.85546875" style="1" customWidth="1"/>
    <col min="7631" max="7631" width="21.7109375" style="1" customWidth="1"/>
    <col min="7632" max="7632" width="19.5703125" style="1" customWidth="1"/>
    <col min="7633" max="7633" width="18.140625" style="1" customWidth="1"/>
    <col min="7634" max="7634" width="18.7109375" style="1" customWidth="1"/>
    <col min="7635" max="7635" width="24" style="1" bestFit="1" customWidth="1"/>
    <col min="7636" max="7636" width="23.42578125" style="1" bestFit="1" customWidth="1"/>
    <col min="7637" max="7637" width="21.5703125" style="1" customWidth="1"/>
    <col min="7638" max="7638" width="22.42578125" style="1" customWidth="1"/>
    <col min="7639" max="7639" width="21.5703125" style="1" customWidth="1"/>
    <col min="7640" max="7640" width="22.85546875" style="1" customWidth="1"/>
    <col min="7641" max="7641" width="25.28515625" style="1" customWidth="1"/>
    <col min="7642" max="7642" width="23.140625" style="1" customWidth="1"/>
    <col min="7643" max="7643" width="12.5703125" style="1" bestFit="1" customWidth="1"/>
    <col min="7644" max="7644" width="9.140625" style="1"/>
    <col min="7645" max="7645" width="12.28515625" style="1" customWidth="1"/>
    <col min="7646" max="7879" width="9.140625" style="1"/>
    <col min="7880" max="7880" width="16.7109375" style="1" customWidth="1"/>
    <col min="7881" max="7881" width="16.140625" style="1" customWidth="1"/>
    <col min="7882" max="7882" width="88.5703125" style="1" customWidth="1"/>
    <col min="7883" max="7883" width="10.5703125" style="1" customWidth="1"/>
    <col min="7884" max="7884" width="15.85546875" style="1" customWidth="1"/>
    <col min="7885" max="7885" width="16.5703125" style="1" customWidth="1"/>
    <col min="7886" max="7886" width="18.85546875" style="1" customWidth="1"/>
    <col min="7887" max="7887" width="21.7109375" style="1" customWidth="1"/>
    <col min="7888" max="7888" width="19.5703125" style="1" customWidth="1"/>
    <col min="7889" max="7889" width="18.140625" style="1" customWidth="1"/>
    <col min="7890" max="7890" width="18.7109375" style="1" customWidth="1"/>
    <col min="7891" max="7891" width="24" style="1" bestFit="1" customWidth="1"/>
    <col min="7892" max="7892" width="23.42578125" style="1" bestFit="1" customWidth="1"/>
    <col min="7893" max="7893" width="21.5703125" style="1" customWidth="1"/>
    <col min="7894" max="7894" width="22.42578125" style="1" customWidth="1"/>
    <col min="7895" max="7895" width="21.5703125" style="1" customWidth="1"/>
    <col min="7896" max="7896" width="22.85546875" style="1" customWidth="1"/>
    <col min="7897" max="7897" width="25.28515625" style="1" customWidth="1"/>
    <col min="7898" max="7898" width="23.140625" style="1" customWidth="1"/>
    <col min="7899" max="7899" width="12.5703125" style="1" bestFit="1" customWidth="1"/>
    <col min="7900" max="7900" width="9.140625" style="1"/>
    <col min="7901" max="7901" width="12.28515625" style="1" customWidth="1"/>
    <col min="7902" max="8135" width="9.140625" style="1"/>
    <col min="8136" max="8136" width="16.7109375" style="1" customWidth="1"/>
    <col min="8137" max="8137" width="16.140625" style="1" customWidth="1"/>
    <col min="8138" max="8138" width="88.5703125" style="1" customWidth="1"/>
    <col min="8139" max="8139" width="10.5703125" style="1" customWidth="1"/>
    <col min="8140" max="8140" width="15.85546875" style="1" customWidth="1"/>
    <col min="8141" max="8141" width="16.5703125" style="1" customWidth="1"/>
    <col min="8142" max="8142" width="18.85546875" style="1" customWidth="1"/>
    <col min="8143" max="8143" width="21.7109375" style="1" customWidth="1"/>
    <col min="8144" max="8144" width="19.5703125" style="1" customWidth="1"/>
    <col min="8145" max="8145" width="18.140625" style="1" customWidth="1"/>
    <col min="8146" max="8146" width="18.7109375" style="1" customWidth="1"/>
    <col min="8147" max="8147" width="24" style="1" bestFit="1" customWidth="1"/>
    <col min="8148" max="8148" width="23.42578125" style="1" bestFit="1" customWidth="1"/>
    <col min="8149" max="8149" width="21.5703125" style="1" customWidth="1"/>
    <col min="8150" max="8150" width="22.42578125" style="1" customWidth="1"/>
    <col min="8151" max="8151" width="21.5703125" style="1" customWidth="1"/>
    <col min="8152" max="8152" width="22.85546875" style="1" customWidth="1"/>
    <col min="8153" max="8153" width="25.28515625" style="1" customWidth="1"/>
    <col min="8154" max="8154" width="23.140625" style="1" customWidth="1"/>
    <col min="8155" max="8155" width="12.5703125" style="1" bestFit="1" customWidth="1"/>
    <col min="8156" max="8156" width="9.140625" style="1"/>
    <col min="8157" max="8157" width="12.28515625" style="1" customWidth="1"/>
    <col min="8158" max="8391" width="9.140625" style="1"/>
    <col min="8392" max="8392" width="16.7109375" style="1" customWidth="1"/>
    <col min="8393" max="8393" width="16.140625" style="1" customWidth="1"/>
    <col min="8394" max="8394" width="88.5703125" style="1" customWidth="1"/>
    <col min="8395" max="8395" width="10.5703125" style="1" customWidth="1"/>
    <col min="8396" max="8396" width="15.85546875" style="1" customWidth="1"/>
    <col min="8397" max="8397" width="16.5703125" style="1" customWidth="1"/>
    <col min="8398" max="8398" width="18.85546875" style="1" customWidth="1"/>
    <col min="8399" max="8399" width="21.7109375" style="1" customWidth="1"/>
    <col min="8400" max="8400" width="19.5703125" style="1" customWidth="1"/>
    <col min="8401" max="8401" width="18.140625" style="1" customWidth="1"/>
    <col min="8402" max="8402" width="18.7109375" style="1" customWidth="1"/>
    <col min="8403" max="8403" width="24" style="1" bestFit="1" customWidth="1"/>
    <col min="8404" max="8404" width="23.42578125" style="1" bestFit="1" customWidth="1"/>
    <col min="8405" max="8405" width="21.5703125" style="1" customWidth="1"/>
    <col min="8406" max="8406" width="22.42578125" style="1" customWidth="1"/>
    <col min="8407" max="8407" width="21.5703125" style="1" customWidth="1"/>
    <col min="8408" max="8408" width="22.85546875" style="1" customWidth="1"/>
    <col min="8409" max="8409" width="25.28515625" style="1" customWidth="1"/>
    <col min="8410" max="8410" width="23.140625" style="1" customWidth="1"/>
    <col min="8411" max="8411" width="12.5703125" style="1" bestFit="1" customWidth="1"/>
    <col min="8412" max="8412" width="9.140625" style="1"/>
    <col min="8413" max="8413" width="12.28515625" style="1" customWidth="1"/>
    <col min="8414" max="8647" width="9.140625" style="1"/>
    <col min="8648" max="8648" width="16.7109375" style="1" customWidth="1"/>
    <col min="8649" max="8649" width="16.140625" style="1" customWidth="1"/>
    <col min="8650" max="8650" width="88.5703125" style="1" customWidth="1"/>
    <col min="8651" max="8651" width="10.5703125" style="1" customWidth="1"/>
    <col min="8652" max="8652" width="15.85546875" style="1" customWidth="1"/>
    <col min="8653" max="8653" width="16.5703125" style="1" customWidth="1"/>
    <col min="8654" max="8654" width="18.85546875" style="1" customWidth="1"/>
    <col min="8655" max="8655" width="21.7109375" style="1" customWidth="1"/>
    <col min="8656" max="8656" width="19.5703125" style="1" customWidth="1"/>
    <col min="8657" max="8657" width="18.140625" style="1" customWidth="1"/>
    <col min="8658" max="8658" width="18.7109375" style="1" customWidth="1"/>
    <col min="8659" max="8659" width="24" style="1" bestFit="1" customWidth="1"/>
    <col min="8660" max="8660" width="23.42578125" style="1" bestFit="1" customWidth="1"/>
    <col min="8661" max="8661" width="21.5703125" style="1" customWidth="1"/>
    <col min="8662" max="8662" width="22.42578125" style="1" customWidth="1"/>
    <col min="8663" max="8663" width="21.5703125" style="1" customWidth="1"/>
    <col min="8664" max="8664" width="22.85546875" style="1" customWidth="1"/>
    <col min="8665" max="8665" width="25.28515625" style="1" customWidth="1"/>
    <col min="8666" max="8666" width="23.140625" style="1" customWidth="1"/>
    <col min="8667" max="8667" width="12.5703125" style="1" bestFit="1" customWidth="1"/>
    <col min="8668" max="8668" width="9.140625" style="1"/>
    <col min="8669" max="8669" width="12.28515625" style="1" customWidth="1"/>
    <col min="8670" max="8903" width="9.140625" style="1"/>
    <col min="8904" max="8904" width="16.7109375" style="1" customWidth="1"/>
    <col min="8905" max="8905" width="16.140625" style="1" customWidth="1"/>
    <col min="8906" max="8906" width="88.5703125" style="1" customWidth="1"/>
    <col min="8907" max="8907" width="10.5703125" style="1" customWidth="1"/>
    <col min="8908" max="8908" width="15.85546875" style="1" customWidth="1"/>
    <col min="8909" max="8909" width="16.5703125" style="1" customWidth="1"/>
    <col min="8910" max="8910" width="18.85546875" style="1" customWidth="1"/>
    <col min="8911" max="8911" width="21.7109375" style="1" customWidth="1"/>
    <col min="8912" max="8912" width="19.5703125" style="1" customWidth="1"/>
    <col min="8913" max="8913" width="18.140625" style="1" customWidth="1"/>
    <col min="8914" max="8914" width="18.7109375" style="1" customWidth="1"/>
    <col min="8915" max="8915" width="24" style="1" bestFit="1" customWidth="1"/>
    <col min="8916" max="8916" width="23.42578125" style="1" bestFit="1" customWidth="1"/>
    <col min="8917" max="8917" width="21.5703125" style="1" customWidth="1"/>
    <col min="8918" max="8918" width="22.42578125" style="1" customWidth="1"/>
    <col min="8919" max="8919" width="21.5703125" style="1" customWidth="1"/>
    <col min="8920" max="8920" width="22.85546875" style="1" customWidth="1"/>
    <col min="8921" max="8921" width="25.28515625" style="1" customWidth="1"/>
    <col min="8922" max="8922" width="23.140625" style="1" customWidth="1"/>
    <col min="8923" max="8923" width="12.5703125" style="1" bestFit="1" customWidth="1"/>
    <col min="8924" max="8924" width="9.140625" style="1"/>
    <col min="8925" max="8925" width="12.28515625" style="1" customWidth="1"/>
    <col min="8926" max="9159" width="9.140625" style="1"/>
    <col min="9160" max="9160" width="16.7109375" style="1" customWidth="1"/>
    <col min="9161" max="9161" width="16.140625" style="1" customWidth="1"/>
    <col min="9162" max="9162" width="88.5703125" style="1" customWidth="1"/>
    <col min="9163" max="9163" width="10.5703125" style="1" customWidth="1"/>
    <col min="9164" max="9164" width="15.85546875" style="1" customWidth="1"/>
    <col min="9165" max="9165" width="16.5703125" style="1" customWidth="1"/>
    <col min="9166" max="9166" width="18.85546875" style="1" customWidth="1"/>
    <col min="9167" max="9167" width="21.7109375" style="1" customWidth="1"/>
    <col min="9168" max="9168" width="19.5703125" style="1" customWidth="1"/>
    <col min="9169" max="9169" width="18.140625" style="1" customWidth="1"/>
    <col min="9170" max="9170" width="18.7109375" style="1" customWidth="1"/>
    <col min="9171" max="9171" width="24" style="1" bestFit="1" customWidth="1"/>
    <col min="9172" max="9172" width="23.42578125" style="1" bestFit="1" customWidth="1"/>
    <col min="9173" max="9173" width="21.5703125" style="1" customWidth="1"/>
    <col min="9174" max="9174" width="22.42578125" style="1" customWidth="1"/>
    <col min="9175" max="9175" width="21.5703125" style="1" customWidth="1"/>
    <col min="9176" max="9176" width="22.85546875" style="1" customWidth="1"/>
    <col min="9177" max="9177" width="25.28515625" style="1" customWidth="1"/>
    <col min="9178" max="9178" width="23.140625" style="1" customWidth="1"/>
    <col min="9179" max="9179" width="12.5703125" style="1" bestFit="1" customWidth="1"/>
    <col min="9180" max="9180" width="9.140625" style="1"/>
    <col min="9181" max="9181" width="12.28515625" style="1" customWidth="1"/>
    <col min="9182" max="9415" width="9.140625" style="1"/>
    <col min="9416" max="9416" width="16.7109375" style="1" customWidth="1"/>
    <col min="9417" max="9417" width="16.140625" style="1" customWidth="1"/>
    <col min="9418" max="9418" width="88.5703125" style="1" customWidth="1"/>
    <col min="9419" max="9419" width="10.5703125" style="1" customWidth="1"/>
    <col min="9420" max="9420" width="15.85546875" style="1" customWidth="1"/>
    <col min="9421" max="9421" width="16.5703125" style="1" customWidth="1"/>
    <col min="9422" max="9422" width="18.85546875" style="1" customWidth="1"/>
    <col min="9423" max="9423" width="21.7109375" style="1" customWidth="1"/>
    <col min="9424" max="9424" width="19.5703125" style="1" customWidth="1"/>
    <col min="9425" max="9425" width="18.140625" style="1" customWidth="1"/>
    <col min="9426" max="9426" width="18.7109375" style="1" customWidth="1"/>
    <col min="9427" max="9427" width="24" style="1" bestFit="1" customWidth="1"/>
    <col min="9428" max="9428" width="23.42578125" style="1" bestFit="1" customWidth="1"/>
    <col min="9429" max="9429" width="21.5703125" style="1" customWidth="1"/>
    <col min="9430" max="9430" width="22.42578125" style="1" customWidth="1"/>
    <col min="9431" max="9431" width="21.5703125" style="1" customWidth="1"/>
    <col min="9432" max="9432" width="22.85546875" style="1" customWidth="1"/>
    <col min="9433" max="9433" width="25.28515625" style="1" customWidth="1"/>
    <col min="9434" max="9434" width="23.140625" style="1" customWidth="1"/>
    <col min="9435" max="9435" width="12.5703125" style="1" bestFit="1" customWidth="1"/>
    <col min="9436" max="9436" width="9.140625" style="1"/>
    <col min="9437" max="9437" width="12.28515625" style="1" customWidth="1"/>
    <col min="9438" max="9671" width="9.140625" style="1"/>
    <col min="9672" max="9672" width="16.7109375" style="1" customWidth="1"/>
    <col min="9673" max="9673" width="16.140625" style="1" customWidth="1"/>
    <col min="9674" max="9674" width="88.5703125" style="1" customWidth="1"/>
    <col min="9675" max="9675" width="10.5703125" style="1" customWidth="1"/>
    <col min="9676" max="9676" width="15.85546875" style="1" customWidth="1"/>
    <col min="9677" max="9677" width="16.5703125" style="1" customWidth="1"/>
    <col min="9678" max="9678" width="18.85546875" style="1" customWidth="1"/>
    <col min="9679" max="9679" width="21.7109375" style="1" customWidth="1"/>
    <col min="9680" max="9680" width="19.5703125" style="1" customWidth="1"/>
    <col min="9681" max="9681" width="18.140625" style="1" customWidth="1"/>
    <col min="9682" max="9682" width="18.7109375" style="1" customWidth="1"/>
    <col min="9683" max="9683" width="24" style="1" bestFit="1" customWidth="1"/>
    <col min="9684" max="9684" width="23.42578125" style="1" bestFit="1" customWidth="1"/>
    <col min="9685" max="9685" width="21.5703125" style="1" customWidth="1"/>
    <col min="9686" max="9686" width="22.42578125" style="1" customWidth="1"/>
    <col min="9687" max="9687" width="21.5703125" style="1" customWidth="1"/>
    <col min="9688" max="9688" width="22.85546875" style="1" customWidth="1"/>
    <col min="9689" max="9689" width="25.28515625" style="1" customWidth="1"/>
    <col min="9690" max="9690" width="23.140625" style="1" customWidth="1"/>
    <col min="9691" max="9691" width="12.5703125" style="1" bestFit="1" customWidth="1"/>
    <col min="9692" max="9692" width="9.140625" style="1"/>
    <col min="9693" max="9693" width="12.28515625" style="1" customWidth="1"/>
    <col min="9694" max="9927" width="9.140625" style="1"/>
    <col min="9928" max="9928" width="16.7109375" style="1" customWidth="1"/>
    <col min="9929" max="9929" width="16.140625" style="1" customWidth="1"/>
    <col min="9930" max="9930" width="88.5703125" style="1" customWidth="1"/>
    <col min="9931" max="9931" width="10.5703125" style="1" customWidth="1"/>
    <col min="9932" max="9932" width="15.85546875" style="1" customWidth="1"/>
    <col min="9933" max="9933" width="16.5703125" style="1" customWidth="1"/>
    <col min="9934" max="9934" width="18.85546875" style="1" customWidth="1"/>
    <col min="9935" max="9935" width="21.7109375" style="1" customWidth="1"/>
    <col min="9936" max="9936" width="19.5703125" style="1" customWidth="1"/>
    <col min="9937" max="9937" width="18.140625" style="1" customWidth="1"/>
    <col min="9938" max="9938" width="18.7109375" style="1" customWidth="1"/>
    <col min="9939" max="9939" width="24" style="1" bestFit="1" customWidth="1"/>
    <col min="9940" max="9940" width="23.42578125" style="1" bestFit="1" customWidth="1"/>
    <col min="9941" max="9941" width="21.5703125" style="1" customWidth="1"/>
    <col min="9942" max="9942" width="22.42578125" style="1" customWidth="1"/>
    <col min="9943" max="9943" width="21.5703125" style="1" customWidth="1"/>
    <col min="9944" max="9944" width="22.85546875" style="1" customWidth="1"/>
    <col min="9945" max="9945" width="25.28515625" style="1" customWidth="1"/>
    <col min="9946" max="9946" width="23.140625" style="1" customWidth="1"/>
    <col min="9947" max="9947" width="12.5703125" style="1" bestFit="1" customWidth="1"/>
    <col min="9948" max="9948" width="9.140625" style="1"/>
    <col min="9949" max="9949" width="12.28515625" style="1" customWidth="1"/>
    <col min="9950" max="10183" width="9.140625" style="1"/>
    <col min="10184" max="10184" width="16.7109375" style="1" customWidth="1"/>
    <col min="10185" max="10185" width="16.140625" style="1" customWidth="1"/>
    <col min="10186" max="10186" width="88.5703125" style="1" customWidth="1"/>
    <col min="10187" max="10187" width="10.5703125" style="1" customWidth="1"/>
    <col min="10188" max="10188" width="15.85546875" style="1" customWidth="1"/>
    <col min="10189" max="10189" width="16.5703125" style="1" customWidth="1"/>
    <col min="10190" max="10190" width="18.85546875" style="1" customWidth="1"/>
    <col min="10191" max="10191" width="21.7109375" style="1" customWidth="1"/>
    <col min="10192" max="10192" width="19.5703125" style="1" customWidth="1"/>
    <col min="10193" max="10193" width="18.140625" style="1" customWidth="1"/>
    <col min="10194" max="10194" width="18.7109375" style="1" customWidth="1"/>
    <col min="10195" max="10195" width="24" style="1" bestFit="1" customWidth="1"/>
    <col min="10196" max="10196" width="23.42578125" style="1" bestFit="1" customWidth="1"/>
    <col min="10197" max="10197" width="21.5703125" style="1" customWidth="1"/>
    <col min="10198" max="10198" width="22.42578125" style="1" customWidth="1"/>
    <col min="10199" max="10199" width="21.5703125" style="1" customWidth="1"/>
    <col min="10200" max="10200" width="22.85546875" style="1" customWidth="1"/>
    <col min="10201" max="10201" width="25.28515625" style="1" customWidth="1"/>
    <col min="10202" max="10202" width="23.140625" style="1" customWidth="1"/>
    <col min="10203" max="10203" width="12.5703125" style="1" bestFit="1" customWidth="1"/>
    <col min="10204" max="10204" width="9.140625" style="1"/>
    <col min="10205" max="10205" width="12.28515625" style="1" customWidth="1"/>
    <col min="10206" max="10439" width="9.140625" style="1"/>
    <col min="10440" max="10440" width="16.7109375" style="1" customWidth="1"/>
    <col min="10441" max="10441" width="16.140625" style="1" customWidth="1"/>
    <col min="10442" max="10442" width="88.5703125" style="1" customWidth="1"/>
    <col min="10443" max="10443" width="10.5703125" style="1" customWidth="1"/>
    <col min="10444" max="10444" width="15.85546875" style="1" customWidth="1"/>
    <col min="10445" max="10445" width="16.5703125" style="1" customWidth="1"/>
    <col min="10446" max="10446" width="18.85546875" style="1" customWidth="1"/>
    <col min="10447" max="10447" width="21.7109375" style="1" customWidth="1"/>
    <col min="10448" max="10448" width="19.5703125" style="1" customWidth="1"/>
    <col min="10449" max="10449" width="18.140625" style="1" customWidth="1"/>
    <col min="10450" max="10450" width="18.7109375" style="1" customWidth="1"/>
    <col min="10451" max="10451" width="24" style="1" bestFit="1" customWidth="1"/>
    <col min="10452" max="10452" width="23.42578125" style="1" bestFit="1" customWidth="1"/>
    <col min="10453" max="10453" width="21.5703125" style="1" customWidth="1"/>
    <col min="10454" max="10454" width="22.42578125" style="1" customWidth="1"/>
    <col min="10455" max="10455" width="21.5703125" style="1" customWidth="1"/>
    <col min="10456" max="10456" width="22.85546875" style="1" customWidth="1"/>
    <col min="10457" max="10457" width="25.28515625" style="1" customWidth="1"/>
    <col min="10458" max="10458" width="23.140625" style="1" customWidth="1"/>
    <col min="10459" max="10459" width="12.5703125" style="1" bestFit="1" customWidth="1"/>
    <col min="10460" max="10460" width="9.140625" style="1"/>
    <col min="10461" max="10461" width="12.28515625" style="1" customWidth="1"/>
    <col min="10462" max="10695" width="9.140625" style="1"/>
    <col min="10696" max="10696" width="16.7109375" style="1" customWidth="1"/>
    <col min="10697" max="10697" width="16.140625" style="1" customWidth="1"/>
    <col min="10698" max="10698" width="88.5703125" style="1" customWidth="1"/>
    <col min="10699" max="10699" width="10.5703125" style="1" customWidth="1"/>
    <col min="10700" max="10700" width="15.85546875" style="1" customWidth="1"/>
    <col min="10701" max="10701" width="16.5703125" style="1" customWidth="1"/>
    <col min="10702" max="10702" width="18.85546875" style="1" customWidth="1"/>
    <col min="10703" max="10703" width="21.7109375" style="1" customWidth="1"/>
    <col min="10704" max="10704" width="19.5703125" style="1" customWidth="1"/>
    <col min="10705" max="10705" width="18.140625" style="1" customWidth="1"/>
    <col min="10706" max="10706" width="18.7109375" style="1" customWidth="1"/>
    <col min="10707" max="10707" width="24" style="1" bestFit="1" customWidth="1"/>
    <col min="10708" max="10708" width="23.42578125" style="1" bestFit="1" customWidth="1"/>
    <col min="10709" max="10709" width="21.5703125" style="1" customWidth="1"/>
    <col min="10710" max="10710" width="22.42578125" style="1" customWidth="1"/>
    <col min="10711" max="10711" width="21.5703125" style="1" customWidth="1"/>
    <col min="10712" max="10712" width="22.85546875" style="1" customWidth="1"/>
    <col min="10713" max="10713" width="25.28515625" style="1" customWidth="1"/>
    <col min="10714" max="10714" width="23.140625" style="1" customWidth="1"/>
    <col min="10715" max="10715" width="12.5703125" style="1" bestFit="1" customWidth="1"/>
    <col min="10716" max="10716" width="9.140625" style="1"/>
    <col min="10717" max="10717" width="12.28515625" style="1" customWidth="1"/>
    <col min="10718" max="10951" width="9.140625" style="1"/>
    <col min="10952" max="10952" width="16.7109375" style="1" customWidth="1"/>
    <col min="10953" max="10953" width="16.140625" style="1" customWidth="1"/>
    <col min="10954" max="10954" width="88.5703125" style="1" customWidth="1"/>
    <col min="10955" max="10955" width="10.5703125" style="1" customWidth="1"/>
    <col min="10956" max="10956" width="15.85546875" style="1" customWidth="1"/>
    <col min="10957" max="10957" width="16.5703125" style="1" customWidth="1"/>
    <col min="10958" max="10958" width="18.85546875" style="1" customWidth="1"/>
    <col min="10959" max="10959" width="21.7109375" style="1" customWidth="1"/>
    <col min="10960" max="10960" width="19.5703125" style="1" customWidth="1"/>
    <col min="10961" max="10961" width="18.140625" style="1" customWidth="1"/>
    <col min="10962" max="10962" width="18.7109375" style="1" customWidth="1"/>
    <col min="10963" max="10963" width="24" style="1" bestFit="1" customWidth="1"/>
    <col min="10964" max="10964" width="23.42578125" style="1" bestFit="1" customWidth="1"/>
    <col min="10965" max="10965" width="21.5703125" style="1" customWidth="1"/>
    <col min="10966" max="10966" width="22.42578125" style="1" customWidth="1"/>
    <col min="10967" max="10967" width="21.5703125" style="1" customWidth="1"/>
    <col min="10968" max="10968" width="22.85546875" style="1" customWidth="1"/>
    <col min="10969" max="10969" width="25.28515625" style="1" customWidth="1"/>
    <col min="10970" max="10970" width="23.140625" style="1" customWidth="1"/>
    <col min="10971" max="10971" width="12.5703125" style="1" bestFit="1" customWidth="1"/>
    <col min="10972" max="10972" width="9.140625" style="1"/>
    <col min="10973" max="10973" width="12.28515625" style="1" customWidth="1"/>
    <col min="10974" max="11207" width="9.140625" style="1"/>
    <col min="11208" max="11208" width="16.7109375" style="1" customWidth="1"/>
    <col min="11209" max="11209" width="16.140625" style="1" customWidth="1"/>
    <col min="11210" max="11210" width="88.5703125" style="1" customWidth="1"/>
    <col min="11211" max="11211" width="10.5703125" style="1" customWidth="1"/>
    <col min="11212" max="11212" width="15.85546875" style="1" customWidth="1"/>
    <col min="11213" max="11213" width="16.5703125" style="1" customWidth="1"/>
    <col min="11214" max="11214" width="18.85546875" style="1" customWidth="1"/>
    <col min="11215" max="11215" width="21.7109375" style="1" customWidth="1"/>
    <col min="11216" max="11216" width="19.5703125" style="1" customWidth="1"/>
    <col min="11217" max="11217" width="18.140625" style="1" customWidth="1"/>
    <col min="11218" max="11218" width="18.7109375" style="1" customWidth="1"/>
    <col min="11219" max="11219" width="24" style="1" bestFit="1" customWidth="1"/>
    <col min="11220" max="11220" width="23.42578125" style="1" bestFit="1" customWidth="1"/>
    <col min="11221" max="11221" width="21.5703125" style="1" customWidth="1"/>
    <col min="11222" max="11222" width="22.42578125" style="1" customWidth="1"/>
    <col min="11223" max="11223" width="21.5703125" style="1" customWidth="1"/>
    <col min="11224" max="11224" width="22.85546875" style="1" customWidth="1"/>
    <col min="11225" max="11225" width="25.28515625" style="1" customWidth="1"/>
    <col min="11226" max="11226" width="23.140625" style="1" customWidth="1"/>
    <col min="11227" max="11227" width="12.5703125" style="1" bestFit="1" customWidth="1"/>
    <col min="11228" max="11228" width="9.140625" style="1"/>
    <col min="11229" max="11229" width="12.28515625" style="1" customWidth="1"/>
    <col min="11230" max="11463" width="9.140625" style="1"/>
    <col min="11464" max="11464" width="16.7109375" style="1" customWidth="1"/>
    <col min="11465" max="11465" width="16.140625" style="1" customWidth="1"/>
    <col min="11466" max="11466" width="88.5703125" style="1" customWidth="1"/>
    <col min="11467" max="11467" width="10.5703125" style="1" customWidth="1"/>
    <col min="11468" max="11468" width="15.85546875" style="1" customWidth="1"/>
    <col min="11469" max="11469" width="16.5703125" style="1" customWidth="1"/>
    <col min="11470" max="11470" width="18.85546875" style="1" customWidth="1"/>
    <col min="11471" max="11471" width="21.7109375" style="1" customWidth="1"/>
    <col min="11472" max="11472" width="19.5703125" style="1" customWidth="1"/>
    <col min="11473" max="11473" width="18.140625" style="1" customWidth="1"/>
    <col min="11474" max="11474" width="18.7109375" style="1" customWidth="1"/>
    <col min="11475" max="11475" width="24" style="1" bestFit="1" customWidth="1"/>
    <col min="11476" max="11476" width="23.42578125" style="1" bestFit="1" customWidth="1"/>
    <col min="11477" max="11477" width="21.5703125" style="1" customWidth="1"/>
    <col min="11478" max="11478" width="22.42578125" style="1" customWidth="1"/>
    <col min="11479" max="11479" width="21.5703125" style="1" customWidth="1"/>
    <col min="11480" max="11480" width="22.85546875" style="1" customWidth="1"/>
    <col min="11481" max="11481" width="25.28515625" style="1" customWidth="1"/>
    <col min="11482" max="11482" width="23.140625" style="1" customWidth="1"/>
    <col min="11483" max="11483" width="12.5703125" style="1" bestFit="1" customWidth="1"/>
    <col min="11484" max="11484" width="9.140625" style="1"/>
    <col min="11485" max="11485" width="12.28515625" style="1" customWidth="1"/>
    <col min="11486" max="11719" width="9.140625" style="1"/>
    <col min="11720" max="11720" width="16.7109375" style="1" customWidth="1"/>
    <col min="11721" max="11721" width="16.140625" style="1" customWidth="1"/>
    <col min="11722" max="11722" width="88.5703125" style="1" customWidth="1"/>
    <col min="11723" max="11723" width="10.5703125" style="1" customWidth="1"/>
    <col min="11724" max="11724" width="15.85546875" style="1" customWidth="1"/>
    <col min="11725" max="11725" width="16.5703125" style="1" customWidth="1"/>
    <col min="11726" max="11726" width="18.85546875" style="1" customWidth="1"/>
    <col min="11727" max="11727" width="21.7109375" style="1" customWidth="1"/>
    <col min="11728" max="11728" width="19.5703125" style="1" customWidth="1"/>
    <col min="11729" max="11729" width="18.140625" style="1" customWidth="1"/>
    <col min="11730" max="11730" width="18.7109375" style="1" customWidth="1"/>
    <col min="11731" max="11731" width="24" style="1" bestFit="1" customWidth="1"/>
    <col min="11732" max="11732" width="23.42578125" style="1" bestFit="1" customWidth="1"/>
    <col min="11733" max="11733" width="21.5703125" style="1" customWidth="1"/>
    <col min="11734" max="11734" width="22.42578125" style="1" customWidth="1"/>
    <col min="11735" max="11735" width="21.5703125" style="1" customWidth="1"/>
    <col min="11736" max="11736" width="22.85546875" style="1" customWidth="1"/>
    <col min="11737" max="11737" width="25.28515625" style="1" customWidth="1"/>
    <col min="11738" max="11738" width="23.140625" style="1" customWidth="1"/>
    <col min="11739" max="11739" width="12.5703125" style="1" bestFit="1" customWidth="1"/>
    <col min="11740" max="11740" width="9.140625" style="1"/>
    <col min="11741" max="11741" width="12.28515625" style="1" customWidth="1"/>
    <col min="11742" max="11975" width="9.140625" style="1"/>
    <col min="11976" max="11976" width="16.7109375" style="1" customWidth="1"/>
    <col min="11977" max="11977" width="16.140625" style="1" customWidth="1"/>
    <col min="11978" max="11978" width="88.5703125" style="1" customWidth="1"/>
    <col min="11979" max="11979" width="10.5703125" style="1" customWidth="1"/>
    <col min="11980" max="11980" width="15.85546875" style="1" customWidth="1"/>
    <col min="11981" max="11981" width="16.5703125" style="1" customWidth="1"/>
    <col min="11982" max="11982" width="18.85546875" style="1" customWidth="1"/>
    <col min="11983" max="11983" width="21.7109375" style="1" customWidth="1"/>
    <col min="11984" max="11984" width="19.5703125" style="1" customWidth="1"/>
    <col min="11985" max="11985" width="18.140625" style="1" customWidth="1"/>
    <col min="11986" max="11986" width="18.7109375" style="1" customWidth="1"/>
    <col min="11987" max="11987" width="24" style="1" bestFit="1" customWidth="1"/>
    <col min="11988" max="11988" width="23.42578125" style="1" bestFit="1" customWidth="1"/>
    <col min="11989" max="11989" width="21.5703125" style="1" customWidth="1"/>
    <col min="11990" max="11990" width="22.42578125" style="1" customWidth="1"/>
    <col min="11991" max="11991" width="21.5703125" style="1" customWidth="1"/>
    <col min="11992" max="11992" width="22.85546875" style="1" customWidth="1"/>
    <col min="11993" max="11993" width="25.28515625" style="1" customWidth="1"/>
    <col min="11994" max="11994" width="23.140625" style="1" customWidth="1"/>
    <col min="11995" max="11995" width="12.5703125" style="1" bestFit="1" customWidth="1"/>
    <col min="11996" max="11996" width="9.140625" style="1"/>
    <col min="11997" max="11997" width="12.28515625" style="1" customWidth="1"/>
    <col min="11998" max="12231" width="9.140625" style="1"/>
    <col min="12232" max="12232" width="16.7109375" style="1" customWidth="1"/>
    <col min="12233" max="12233" width="16.140625" style="1" customWidth="1"/>
    <col min="12234" max="12234" width="88.5703125" style="1" customWidth="1"/>
    <col min="12235" max="12235" width="10.5703125" style="1" customWidth="1"/>
    <col min="12236" max="12236" width="15.85546875" style="1" customWidth="1"/>
    <col min="12237" max="12237" width="16.5703125" style="1" customWidth="1"/>
    <col min="12238" max="12238" width="18.85546875" style="1" customWidth="1"/>
    <col min="12239" max="12239" width="21.7109375" style="1" customWidth="1"/>
    <col min="12240" max="12240" width="19.5703125" style="1" customWidth="1"/>
    <col min="12241" max="12241" width="18.140625" style="1" customWidth="1"/>
    <col min="12242" max="12242" width="18.7109375" style="1" customWidth="1"/>
    <col min="12243" max="12243" width="24" style="1" bestFit="1" customWidth="1"/>
    <col min="12244" max="12244" width="23.42578125" style="1" bestFit="1" customWidth="1"/>
    <col min="12245" max="12245" width="21.5703125" style="1" customWidth="1"/>
    <col min="12246" max="12246" width="22.42578125" style="1" customWidth="1"/>
    <col min="12247" max="12247" width="21.5703125" style="1" customWidth="1"/>
    <col min="12248" max="12248" width="22.85546875" style="1" customWidth="1"/>
    <col min="12249" max="12249" width="25.28515625" style="1" customWidth="1"/>
    <col min="12250" max="12250" width="23.140625" style="1" customWidth="1"/>
    <col min="12251" max="12251" width="12.5703125" style="1" bestFit="1" customWidth="1"/>
    <col min="12252" max="12252" width="9.140625" style="1"/>
    <col min="12253" max="12253" width="12.28515625" style="1" customWidth="1"/>
    <col min="12254" max="12487" width="9.140625" style="1"/>
    <col min="12488" max="12488" width="16.7109375" style="1" customWidth="1"/>
    <col min="12489" max="12489" width="16.140625" style="1" customWidth="1"/>
    <col min="12490" max="12490" width="88.5703125" style="1" customWidth="1"/>
    <col min="12491" max="12491" width="10.5703125" style="1" customWidth="1"/>
    <col min="12492" max="12492" width="15.85546875" style="1" customWidth="1"/>
    <col min="12493" max="12493" width="16.5703125" style="1" customWidth="1"/>
    <col min="12494" max="12494" width="18.85546875" style="1" customWidth="1"/>
    <col min="12495" max="12495" width="21.7109375" style="1" customWidth="1"/>
    <col min="12496" max="12496" width="19.5703125" style="1" customWidth="1"/>
    <col min="12497" max="12497" width="18.140625" style="1" customWidth="1"/>
    <col min="12498" max="12498" width="18.7109375" style="1" customWidth="1"/>
    <col min="12499" max="12499" width="24" style="1" bestFit="1" customWidth="1"/>
    <col min="12500" max="12500" width="23.42578125" style="1" bestFit="1" customWidth="1"/>
    <col min="12501" max="12501" width="21.5703125" style="1" customWidth="1"/>
    <col min="12502" max="12502" width="22.42578125" style="1" customWidth="1"/>
    <col min="12503" max="12503" width="21.5703125" style="1" customWidth="1"/>
    <col min="12504" max="12504" width="22.85546875" style="1" customWidth="1"/>
    <col min="12505" max="12505" width="25.28515625" style="1" customWidth="1"/>
    <col min="12506" max="12506" width="23.140625" style="1" customWidth="1"/>
    <col min="12507" max="12507" width="12.5703125" style="1" bestFit="1" customWidth="1"/>
    <col min="12508" max="12508" width="9.140625" style="1"/>
    <col min="12509" max="12509" width="12.28515625" style="1" customWidth="1"/>
    <col min="12510" max="12743" width="9.140625" style="1"/>
    <col min="12744" max="12744" width="16.7109375" style="1" customWidth="1"/>
    <col min="12745" max="12745" width="16.140625" style="1" customWidth="1"/>
    <col min="12746" max="12746" width="88.5703125" style="1" customWidth="1"/>
    <col min="12747" max="12747" width="10.5703125" style="1" customWidth="1"/>
    <col min="12748" max="12748" width="15.85546875" style="1" customWidth="1"/>
    <col min="12749" max="12749" width="16.5703125" style="1" customWidth="1"/>
    <col min="12750" max="12750" width="18.85546875" style="1" customWidth="1"/>
    <col min="12751" max="12751" width="21.7109375" style="1" customWidth="1"/>
    <col min="12752" max="12752" width="19.5703125" style="1" customWidth="1"/>
    <col min="12753" max="12753" width="18.140625" style="1" customWidth="1"/>
    <col min="12754" max="12754" width="18.7109375" style="1" customWidth="1"/>
    <col min="12755" max="12755" width="24" style="1" bestFit="1" customWidth="1"/>
    <col min="12756" max="12756" width="23.42578125" style="1" bestFit="1" customWidth="1"/>
    <col min="12757" max="12757" width="21.5703125" style="1" customWidth="1"/>
    <col min="12758" max="12758" width="22.42578125" style="1" customWidth="1"/>
    <col min="12759" max="12759" width="21.5703125" style="1" customWidth="1"/>
    <col min="12760" max="12760" width="22.85546875" style="1" customWidth="1"/>
    <col min="12761" max="12761" width="25.28515625" style="1" customWidth="1"/>
    <col min="12762" max="12762" width="23.140625" style="1" customWidth="1"/>
    <col min="12763" max="12763" width="12.5703125" style="1" bestFit="1" customWidth="1"/>
    <col min="12764" max="12764" width="9.140625" style="1"/>
    <col min="12765" max="12765" width="12.28515625" style="1" customWidth="1"/>
    <col min="12766" max="12999" width="9.140625" style="1"/>
    <col min="13000" max="13000" width="16.7109375" style="1" customWidth="1"/>
    <col min="13001" max="13001" width="16.140625" style="1" customWidth="1"/>
    <col min="13002" max="13002" width="88.5703125" style="1" customWidth="1"/>
    <col min="13003" max="13003" width="10.5703125" style="1" customWidth="1"/>
    <col min="13004" max="13004" width="15.85546875" style="1" customWidth="1"/>
    <col min="13005" max="13005" width="16.5703125" style="1" customWidth="1"/>
    <col min="13006" max="13006" width="18.85546875" style="1" customWidth="1"/>
    <col min="13007" max="13007" width="21.7109375" style="1" customWidth="1"/>
    <col min="13008" max="13008" width="19.5703125" style="1" customWidth="1"/>
    <col min="13009" max="13009" width="18.140625" style="1" customWidth="1"/>
    <col min="13010" max="13010" width="18.7109375" style="1" customWidth="1"/>
    <col min="13011" max="13011" width="24" style="1" bestFit="1" customWidth="1"/>
    <col min="13012" max="13012" width="23.42578125" style="1" bestFit="1" customWidth="1"/>
    <col min="13013" max="13013" width="21.5703125" style="1" customWidth="1"/>
    <col min="13014" max="13014" width="22.42578125" style="1" customWidth="1"/>
    <col min="13015" max="13015" width="21.5703125" style="1" customWidth="1"/>
    <col min="13016" max="13016" width="22.85546875" style="1" customWidth="1"/>
    <col min="13017" max="13017" width="25.28515625" style="1" customWidth="1"/>
    <col min="13018" max="13018" width="23.140625" style="1" customWidth="1"/>
    <col min="13019" max="13019" width="12.5703125" style="1" bestFit="1" customWidth="1"/>
    <col min="13020" max="13020" width="9.140625" style="1"/>
    <col min="13021" max="13021" width="12.28515625" style="1" customWidth="1"/>
    <col min="13022" max="13255" width="9.140625" style="1"/>
    <col min="13256" max="13256" width="16.7109375" style="1" customWidth="1"/>
    <col min="13257" max="13257" width="16.140625" style="1" customWidth="1"/>
    <col min="13258" max="13258" width="88.5703125" style="1" customWidth="1"/>
    <col min="13259" max="13259" width="10.5703125" style="1" customWidth="1"/>
    <col min="13260" max="13260" width="15.85546875" style="1" customWidth="1"/>
    <col min="13261" max="13261" width="16.5703125" style="1" customWidth="1"/>
    <col min="13262" max="13262" width="18.85546875" style="1" customWidth="1"/>
    <col min="13263" max="13263" width="21.7109375" style="1" customWidth="1"/>
    <col min="13264" max="13264" width="19.5703125" style="1" customWidth="1"/>
    <col min="13265" max="13265" width="18.140625" style="1" customWidth="1"/>
    <col min="13266" max="13266" width="18.7109375" style="1" customWidth="1"/>
    <col min="13267" max="13267" width="24" style="1" bestFit="1" customWidth="1"/>
    <col min="13268" max="13268" width="23.42578125" style="1" bestFit="1" customWidth="1"/>
    <col min="13269" max="13269" width="21.5703125" style="1" customWidth="1"/>
    <col min="13270" max="13270" width="22.42578125" style="1" customWidth="1"/>
    <col min="13271" max="13271" width="21.5703125" style="1" customWidth="1"/>
    <col min="13272" max="13272" width="22.85546875" style="1" customWidth="1"/>
    <col min="13273" max="13273" width="25.28515625" style="1" customWidth="1"/>
    <col min="13274" max="13274" width="23.140625" style="1" customWidth="1"/>
    <col min="13275" max="13275" width="12.5703125" style="1" bestFit="1" customWidth="1"/>
    <col min="13276" max="13276" width="9.140625" style="1"/>
    <col min="13277" max="13277" width="12.28515625" style="1" customWidth="1"/>
    <col min="13278" max="13511" width="9.140625" style="1"/>
    <col min="13512" max="13512" width="16.7109375" style="1" customWidth="1"/>
    <col min="13513" max="13513" width="16.140625" style="1" customWidth="1"/>
    <col min="13514" max="13514" width="88.5703125" style="1" customWidth="1"/>
    <col min="13515" max="13515" width="10.5703125" style="1" customWidth="1"/>
    <col min="13516" max="13516" width="15.85546875" style="1" customWidth="1"/>
    <col min="13517" max="13517" width="16.5703125" style="1" customWidth="1"/>
    <col min="13518" max="13518" width="18.85546875" style="1" customWidth="1"/>
    <col min="13519" max="13519" width="21.7109375" style="1" customWidth="1"/>
    <col min="13520" max="13520" width="19.5703125" style="1" customWidth="1"/>
    <col min="13521" max="13521" width="18.140625" style="1" customWidth="1"/>
    <col min="13522" max="13522" width="18.7109375" style="1" customWidth="1"/>
    <col min="13523" max="13523" width="24" style="1" bestFit="1" customWidth="1"/>
    <col min="13524" max="13524" width="23.42578125" style="1" bestFit="1" customWidth="1"/>
    <col min="13525" max="13525" width="21.5703125" style="1" customWidth="1"/>
    <col min="13526" max="13526" width="22.42578125" style="1" customWidth="1"/>
    <col min="13527" max="13527" width="21.5703125" style="1" customWidth="1"/>
    <col min="13528" max="13528" width="22.85546875" style="1" customWidth="1"/>
    <col min="13529" max="13529" width="25.28515625" style="1" customWidth="1"/>
    <col min="13530" max="13530" width="23.140625" style="1" customWidth="1"/>
    <col min="13531" max="13531" width="12.5703125" style="1" bestFit="1" customWidth="1"/>
    <col min="13532" max="13532" width="9.140625" style="1"/>
    <col min="13533" max="13533" width="12.28515625" style="1" customWidth="1"/>
    <col min="13534" max="13767" width="9.140625" style="1"/>
    <col min="13768" max="13768" width="16.7109375" style="1" customWidth="1"/>
    <col min="13769" max="13769" width="16.140625" style="1" customWidth="1"/>
    <col min="13770" max="13770" width="88.5703125" style="1" customWidth="1"/>
    <col min="13771" max="13771" width="10.5703125" style="1" customWidth="1"/>
    <col min="13772" max="13772" width="15.85546875" style="1" customWidth="1"/>
    <col min="13773" max="13773" width="16.5703125" style="1" customWidth="1"/>
    <col min="13774" max="13774" width="18.85546875" style="1" customWidth="1"/>
    <col min="13775" max="13775" width="21.7109375" style="1" customWidth="1"/>
    <col min="13776" max="13776" width="19.5703125" style="1" customWidth="1"/>
    <col min="13777" max="13777" width="18.140625" style="1" customWidth="1"/>
    <col min="13778" max="13778" width="18.7109375" style="1" customWidth="1"/>
    <col min="13779" max="13779" width="24" style="1" bestFit="1" customWidth="1"/>
    <col min="13780" max="13780" width="23.42578125" style="1" bestFit="1" customWidth="1"/>
    <col min="13781" max="13781" width="21.5703125" style="1" customWidth="1"/>
    <col min="13782" max="13782" width="22.42578125" style="1" customWidth="1"/>
    <col min="13783" max="13783" width="21.5703125" style="1" customWidth="1"/>
    <col min="13784" max="13784" width="22.85546875" style="1" customWidth="1"/>
    <col min="13785" max="13785" width="25.28515625" style="1" customWidth="1"/>
    <col min="13786" max="13786" width="23.140625" style="1" customWidth="1"/>
    <col min="13787" max="13787" width="12.5703125" style="1" bestFit="1" customWidth="1"/>
    <col min="13788" max="13788" width="9.140625" style="1"/>
    <col min="13789" max="13789" width="12.28515625" style="1" customWidth="1"/>
    <col min="13790" max="14023" width="9.140625" style="1"/>
    <col min="14024" max="14024" width="16.7109375" style="1" customWidth="1"/>
    <col min="14025" max="14025" width="16.140625" style="1" customWidth="1"/>
    <col min="14026" max="14026" width="88.5703125" style="1" customWidth="1"/>
    <col min="14027" max="14027" width="10.5703125" style="1" customWidth="1"/>
    <col min="14028" max="14028" width="15.85546875" style="1" customWidth="1"/>
    <col min="14029" max="14029" width="16.5703125" style="1" customWidth="1"/>
    <col min="14030" max="14030" width="18.85546875" style="1" customWidth="1"/>
    <col min="14031" max="14031" width="21.7109375" style="1" customWidth="1"/>
    <col min="14032" max="14032" width="19.5703125" style="1" customWidth="1"/>
    <col min="14033" max="14033" width="18.140625" style="1" customWidth="1"/>
    <col min="14034" max="14034" width="18.7109375" style="1" customWidth="1"/>
    <col min="14035" max="14035" width="24" style="1" bestFit="1" customWidth="1"/>
    <col min="14036" max="14036" width="23.42578125" style="1" bestFit="1" customWidth="1"/>
    <col min="14037" max="14037" width="21.5703125" style="1" customWidth="1"/>
    <col min="14038" max="14038" width="22.42578125" style="1" customWidth="1"/>
    <col min="14039" max="14039" width="21.5703125" style="1" customWidth="1"/>
    <col min="14040" max="14040" width="22.85546875" style="1" customWidth="1"/>
    <col min="14041" max="14041" width="25.28515625" style="1" customWidth="1"/>
    <col min="14042" max="14042" width="23.140625" style="1" customWidth="1"/>
    <col min="14043" max="14043" width="12.5703125" style="1" bestFit="1" customWidth="1"/>
    <col min="14044" max="14044" width="9.140625" style="1"/>
    <col min="14045" max="14045" width="12.28515625" style="1" customWidth="1"/>
    <col min="14046" max="14279" width="9.140625" style="1"/>
    <col min="14280" max="14280" width="16.7109375" style="1" customWidth="1"/>
    <col min="14281" max="14281" width="16.140625" style="1" customWidth="1"/>
    <col min="14282" max="14282" width="88.5703125" style="1" customWidth="1"/>
    <col min="14283" max="14283" width="10.5703125" style="1" customWidth="1"/>
    <col min="14284" max="14284" width="15.85546875" style="1" customWidth="1"/>
    <col min="14285" max="14285" width="16.5703125" style="1" customWidth="1"/>
    <col min="14286" max="14286" width="18.85546875" style="1" customWidth="1"/>
    <col min="14287" max="14287" width="21.7109375" style="1" customWidth="1"/>
    <col min="14288" max="14288" width="19.5703125" style="1" customWidth="1"/>
    <col min="14289" max="14289" width="18.140625" style="1" customWidth="1"/>
    <col min="14290" max="14290" width="18.7109375" style="1" customWidth="1"/>
    <col min="14291" max="14291" width="24" style="1" bestFit="1" customWidth="1"/>
    <col min="14292" max="14292" width="23.42578125" style="1" bestFit="1" customWidth="1"/>
    <col min="14293" max="14293" width="21.5703125" style="1" customWidth="1"/>
    <col min="14294" max="14294" width="22.42578125" style="1" customWidth="1"/>
    <col min="14295" max="14295" width="21.5703125" style="1" customWidth="1"/>
    <col min="14296" max="14296" width="22.85546875" style="1" customWidth="1"/>
    <col min="14297" max="14297" width="25.28515625" style="1" customWidth="1"/>
    <col min="14298" max="14298" width="23.140625" style="1" customWidth="1"/>
    <col min="14299" max="14299" width="12.5703125" style="1" bestFit="1" customWidth="1"/>
    <col min="14300" max="14300" width="9.140625" style="1"/>
    <col min="14301" max="14301" width="12.28515625" style="1" customWidth="1"/>
    <col min="14302" max="14535" width="9.140625" style="1"/>
    <col min="14536" max="14536" width="16.7109375" style="1" customWidth="1"/>
    <col min="14537" max="14537" width="16.140625" style="1" customWidth="1"/>
    <col min="14538" max="14538" width="88.5703125" style="1" customWidth="1"/>
    <col min="14539" max="14539" width="10.5703125" style="1" customWidth="1"/>
    <col min="14540" max="14540" width="15.85546875" style="1" customWidth="1"/>
    <col min="14541" max="14541" width="16.5703125" style="1" customWidth="1"/>
    <col min="14542" max="14542" width="18.85546875" style="1" customWidth="1"/>
    <col min="14543" max="14543" width="21.7109375" style="1" customWidth="1"/>
    <col min="14544" max="14544" width="19.5703125" style="1" customWidth="1"/>
    <col min="14545" max="14545" width="18.140625" style="1" customWidth="1"/>
    <col min="14546" max="14546" width="18.7109375" style="1" customWidth="1"/>
    <col min="14547" max="14547" width="24" style="1" bestFit="1" customWidth="1"/>
    <col min="14548" max="14548" width="23.42578125" style="1" bestFit="1" customWidth="1"/>
    <col min="14549" max="14549" width="21.5703125" style="1" customWidth="1"/>
    <col min="14550" max="14550" width="22.42578125" style="1" customWidth="1"/>
    <col min="14551" max="14551" width="21.5703125" style="1" customWidth="1"/>
    <col min="14552" max="14552" width="22.85546875" style="1" customWidth="1"/>
    <col min="14553" max="14553" width="25.28515625" style="1" customWidth="1"/>
    <col min="14554" max="14554" width="23.140625" style="1" customWidth="1"/>
    <col min="14555" max="14555" width="12.5703125" style="1" bestFit="1" customWidth="1"/>
    <col min="14556" max="14556" width="9.140625" style="1"/>
    <col min="14557" max="14557" width="12.28515625" style="1" customWidth="1"/>
    <col min="14558" max="14791" width="9.140625" style="1"/>
    <col min="14792" max="14792" width="16.7109375" style="1" customWidth="1"/>
    <col min="14793" max="14793" width="16.140625" style="1" customWidth="1"/>
    <col min="14794" max="14794" width="88.5703125" style="1" customWidth="1"/>
    <col min="14795" max="14795" width="10.5703125" style="1" customWidth="1"/>
    <col min="14796" max="14796" width="15.85546875" style="1" customWidth="1"/>
    <col min="14797" max="14797" width="16.5703125" style="1" customWidth="1"/>
    <col min="14798" max="14798" width="18.85546875" style="1" customWidth="1"/>
    <col min="14799" max="14799" width="21.7109375" style="1" customWidth="1"/>
    <col min="14800" max="14800" width="19.5703125" style="1" customWidth="1"/>
    <col min="14801" max="14801" width="18.140625" style="1" customWidth="1"/>
    <col min="14802" max="14802" width="18.7109375" style="1" customWidth="1"/>
    <col min="14803" max="14803" width="24" style="1" bestFit="1" customWidth="1"/>
    <col min="14804" max="14804" width="23.42578125" style="1" bestFit="1" customWidth="1"/>
    <col min="14805" max="14805" width="21.5703125" style="1" customWidth="1"/>
    <col min="14806" max="14806" width="22.42578125" style="1" customWidth="1"/>
    <col min="14807" max="14807" width="21.5703125" style="1" customWidth="1"/>
    <col min="14808" max="14808" width="22.85546875" style="1" customWidth="1"/>
    <col min="14809" max="14809" width="25.28515625" style="1" customWidth="1"/>
    <col min="14810" max="14810" width="23.140625" style="1" customWidth="1"/>
    <col min="14811" max="14811" width="12.5703125" style="1" bestFit="1" customWidth="1"/>
    <col min="14812" max="14812" width="9.140625" style="1"/>
    <col min="14813" max="14813" width="12.28515625" style="1" customWidth="1"/>
    <col min="14814" max="15047" width="9.140625" style="1"/>
    <col min="15048" max="15048" width="16.7109375" style="1" customWidth="1"/>
    <col min="15049" max="15049" width="16.140625" style="1" customWidth="1"/>
    <col min="15050" max="15050" width="88.5703125" style="1" customWidth="1"/>
    <col min="15051" max="15051" width="10.5703125" style="1" customWidth="1"/>
    <col min="15052" max="15052" width="15.85546875" style="1" customWidth="1"/>
    <col min="15053" max="15053" width="16.5703125" style="1" customWidth="1"/>
    <col min="15054" max="15054" width="18.85546875" style="1" customWidth="1"/>
    <col min="15055" max="15055" width="21.7109375" style="1" customWidth="1"/>
    <col min="15056" max="15056" width="19.5703125" style="1" customWidth="1"/>
    <col min="15057" max="15057" width="18.140625" style="1" customWidth="1"/>
    <col min="15058" max="15058" width="18.7109375" style="1" customWidth="1"/>
    <col min="15059" max="15059" width="24" style="1" bestFit="1" customWidth="1"/>
    <col min="15060" max="15060" width="23.42578125" style="1" bestFit="1" customWidth="1"/>
    <col min="15061" max="15061" width="21.5703125" style="1" customWidth="1"/>
    <col min="15062" max="15062" width="22.42578125" style="1" customWidth="1"/>
    <col min="15063" max="15063" width="21.5703125" style="1" customWidth="1"/>
    <col min="15064" max="15064" width="22.85546875" style="1" customWidth="1"/>
    <col min="15065" max="15065" width="25.28515625" style="1" customWidth="1"/>
    <col min="15066" max="15066" width="23.140625" style="1" customWidth="1"/>
    <col min="15067" max="15067" width="12.5703125" style="1" bestFit="1" customWidth="1"/>
    <col min="15068" max="15068" width="9.140625" style="1"/>
    <col min="15069" max="15069" width="12.28515625" style="1" customWidth="1"/>
    <col min="15070" max="15303" width="9.140625" style="1"/>
    <col min="15304" max="15304" width="16.7109375" style="1" customWidth="1"/>
    <col min="15305" max="15305" width="16.140625" style="1" customWidth="1"/>
    <col min="15306" max="15306" width="88.5703125" style="1" customWidth="1"/>
    <col min="15307" max="15307" width="10.5703125" style="1" customWidth="1"/>
    <col min="15308" max="15308" width="15.85546875" style="1" customWidth="1"/>
    <col min="15309" max="15309" width="16.5703125" style="1" customWidth="1"/>
    <col min="15310" max="15310" width="18.85546875" style="1" customWidth="1"/>
    <col min="15311" max="15311" width="21.7109375" style="1" customWidth="1"/>
    <col min="15312" max="15312" width="19.5703125" style="1" customWidth="1"/>
    <col min="15313" max="15313" width="18.140625" style="1" customWidth="1"/>
    <col min="15314" max="15314" width="18.7109375" style="1" customWidth="1"/>
    <col min="15315" max="15315" width="24" style="1" bestFit="1" customWidth="1"/>
    <col min="15316" max="15316" width="23.42578125" style="1" bestFit="1" customWidth="1"/>
    <col min="15317" max="15317" width="21.5703125" style="1" customWidth="1"/>
    <col min="15318" max="15318" width="22.42578125" style="1" customWidth="1"/>
    <col min="15319" max="15319" width="21.5703125" style="1" customWidth="1"/>
    <col min="15320" max="15320" width="22.85546875" style="1" customWidth="1"/>
    <col min="15321" max="15321" width="25.28515625" style="1" customWidth="1"/>
    <col min="15322" max="15322" width="23.140625" style="1" customWidth="1"/>
    <col min="15323" max="15323" width="12.5703125" style="1" bestFit="1" customWidth="1"/>
    <col min="15324" max="15324" width="9.140625" style="1"/>
    <col min="15325" max="15325" width="12.28515625" style="1" customWidth="1"/>
    <col min="15326" max="15559" width="9.140625" style="1"/>
    <col min="15560" max="15560" width="16.7109375" style="1" customWidth="1"/>
    <col min="15561" max="15561" width="16.140625" style="1" customWidth="1"/>
    <col min="15562" max="15562" width="88.5703125" style="1" customWidth="1"/>
    <col min="15563" max="15563" width="10.5703125" style="1" customWidth="1"/>
    <col min="15564" max="15564" width="15.85546875" style="1" customWidth="1"/>
    <col min="15565" max="15565" width="16.5703125" style="1" customWidth="1"/>
    <col min="15566" max="15566" width="18.85546875" style="1" customWidth="1"/>
    <col min="15567" max="15567" width="21.7109375" style="1" customWidth="1"/>
    <col min="15568" max="15568" width="19.5703125" style="1" customWidth="1"/>
    <col min="15569" max="15569" width="18.140625" style="1" customWidth="1"/>
    <col min="15570" max="15570" width="18.7109375" style="1" customWidth="1"/>
    <col min="15571" max="15571" width="24" style="1" bestFit="1" customWidth="1"/>
    <col min="15572" max="15572" width="23.42578125" style="1" bestFit="1" customWidth="1"/>
    <col min="15573" max="15573" width="21.5703125" style="1" customWidth="1"/>
    <col min="15574" max="15574" width="22.42578125" style="1" customWidth="1"/>
    <col min="15575" max="15575" width="21.5703125" style="1" customWidth="1"/>
    <col min="15576" max="15576" width="22.85546875" style="1" customWidth="1"/>
    <col min="15577" max="15577" width="25.28515625" style="1" customWidth="1"/>
    <col min="15578" max="15578" width="23.140625" style="1" customWidth="1"/>
    <col min="15579" max="15579" width="12.5703125" style="1" bestFit="1" customWidth="1"/>
    <col min="15580" max="15580" width="9.140625" style="1"/>
    <col min="15581" max="15581" width="12.28515625" style="1" customWidth="1"/>
    <col min="15582" max="15815" width="9.140625" style="1"/>
    <col min="15816" max="15816" width="16.7109375" style="1" customWidth="1"/>
    <col min="15817" max="15817" width="16.140625" style="1" customWidth="1"/>
    <col min="15818" max="15818" width="88.5703125" style="1" customWidth="1"/>
    <col min="15819" max="15819" width="10.5703125" style="1" customWidth="1"/>
    <col min="15820" max="15820" width="15.85546875" style="1" customWidth="1"/>
    <col min="15821" max="15821" width="16.5703125" style="1" customWidth="1"/>
    <col min="15822" max="15822" width="18.85546875" style="1" customWidth="1"/>
    <col min="15823" max="15823" width="21.7109375" style="1" customWidth="1"/>
    <col min="15824" max="15824" width="19.5703125" style="1" customWidth="1"/>
    <col min="15825" max="15825" width="18.140625" style="1" customWidth="1"/>
    <col min="15826" max="15826" width="18.7109375" style="1" customWidth="1"/>
    <col min="15827" max="15827" width="24" style="1" bestFit="1" customWidth="1"/>
    <col min="15828" max="15828" width="23.42578125" style="1" bestFit="1" customWidth="1"/>
    <col min="15829" max="15829" width="21.5703125" style="1" customWidth="1"/>
    <col min="15830" max="15830" width="22.42578125" style="1" customWidth="1"/>
    <col min="15831" max="15831" width="21.5703125" style="1" customWidth="1"/>
    <col min="15832" max="15832" width="22.85546875" style="1" customWidth="1"/>
    <col min="15833" max="15833" width="25.28515625" style="1" customWidth="1"/>
    <col min="15834" max="15834" width="23.140625" style="1" customWidth="1"/>
    <col min="15835" max="15835" width="12.5703125" style="1" bestFit="1" customWidth="1"/>
    <col min="15836" max="15836" width="9.140625" style="1"/>
    <col min="15837" max="15837" width="12.28515625" style="1" customWidth="1"/>
    <col min="15838" max="16071" width="9.140625" style="1"/>
    <col min="16072" max="16072" width="16.7109375" style="1" customWidth="1"/>
    <col min="16073" max="16073" width="16.140625" style="1" customWidth="1"/>
    <col min="16074" max="16074" width="88.5703125" style="1" customWidth="1"/>
    <col min="16075" max="16075" width="10.5703125" style="1" customWidth="1"/>
    <col min="16076" max="16076" width="15.85546875" style="1" customWidth="1"/>
    <col min="16077" max="16077" width="16.5703125" style="1" customWidth="1"/>
    <col min="16078" max="16078" width="18.85546875" style="1" customWidth="1"/>
    <col min="16079" max="16079" width="21.7109375" style="1" customWidth="1"/>
    <col min="16080" max="16080" width="19.5703125" style="1" customWidth="1"/>
    <col min="16081" max="16081" width="18.140625" style="1" customWidth="1"/>
    <col min="16082" max="16082" width="18.7109375" style="1" customWidth="1"/>
    <col min="16083" max="16083" width="24" style="1" bestFit="1" customWidth="1"/>
    <col min="16084" max="16084" width="23.42578125" style="1" bestFit="1" customWidth="1"/>
    <col min="16085" max="16085" width="21.5703125" style="1" customWidth="1"/>
    <col min="16086" max="16086" width="22.42578125" style="1" customWidth="1"/>
    <col min="16087" max="16087" width="21.5703125" style="1" customWidth="1"/>
    <col min="16088" max="16088" width="22.85546875" style="1" customWidth="1"/>
    <col min="16089" max="16089" width="25.28515625" style="1" customWidth="1"/>
    <col min="16090" max="16090" width="23.140625" style="1" customWidth="1"/>
    <col min="16091" max="16091" width="12.5703125" style="1" bestFit="1" customWidth="1"/>
    <col min="16092" max="16092" width="9.140625" style="1"/>
    <col min="16093" max="16093" width="12.28515625" style="1" customWidth="1"/>
    <col min="16094" max="16384" width="9.140625" style="1"/>
  </cols>
  <sheetData>
    <row r="1" spans="1:44" ht="38.25" customHeight="1" thickTop="1" x14ac:dyDescent="0.25">
      <c r="A1" s="347" t="s">
        <v>3160</v>
      </c>
      <c r="B1" s="348"/>
      <c r="C1" s="348"/>
      <c r="D1" s="348"/>
      <c r="E1" s="348"/>
      <c r="F1" s="348"/>
      <c r="G1" s="349"/>
    </row>
    <row r="2" spans="1:44" ht="48" customHeight="1" x14ac:dyDescent="0.25">
      <c r="A2" s="350"/>
      <c r="B2" s="351"/>
      <c r="C2" s="351"/>
      <c r="D2" s="351"/>
      <c r="E2" s="351"/>
      <c r="F2" s="351"/>
      <c r="G2" s="352"/>
    </row>
    <row r="3" spans="1:44" ht="15.75" x14ac:dyDescent="0.25">
      <c r="A3" s="443" t="s">
        <v>3226</v>
      </c>
      <c r="B3" s="444"/>
      <c r="C3" s="444"/>
      <c r="D3" s="444"/>
      <c r="E3" s="444"/>
      <c r="F3" s="444"/>
      <c r="G3" s="445"/>
    </row>
    <row r="4" spans="1:44" ht="23.25" x14ac:dyDescent="0.25">
      <c r="A4" s="353" t="s">
        <v>1132</v>
      </c>
      <c r="B4" s="354"/>
      <c r="C4" s="358" t="s">
        <v>2121</v>
      </c>
      <c r="D4" s="358"/>
      <c r="E4" s="358"/>
      <c r="F4" s="358"/>
      <c r="G4" s="359"/>
    </row>
    <row r="5" spans="1:44" s="2" customFormat="1" x14ac:dyDescent="0.25">
      <c r="A5" s="355"/>
      <c r="B5" s="356"/>
      <c r="C5" s="356"/>
      <c r="D5" s="356"/>
      <c r="E5" s="356"/>
      <c r="F5" s="356"/>
      <c r="G5" s="357"/>
    </row>
    <row r="6" spans="1:44" ht="15.75" x14ac:dyDescent="0.25">
      <c r="A6" s="161" t="s">
        <v>1133</v>
      </c>
      <c r="B6" s="162" t="s">
        <v>1134</v>
      </c>
      <c r="C6" s="163" t="s">
        <v>1135</v>
      </c>
      <c r="D6" s="163" t="s">
        <v>1136</v>
      </c>
      <c r="E6" s="164" t="s">
        <v>1571</v>
      </c>
      <c r="F6" s="163" t="s">
        <v>1137</v>
      </c>
      <c r="G6" s="144" t="s">
        <v>1616</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4" ht="15.75" x14ac:dyDescent="0.25">
      <c r="A7" s="165"/>
      <c r="B7" s="166"/>
      <c r="C7" s="166" t="s">
        <v>3224</v>
      </c>
      <c r="D7" s="166"/>
      <c r="E7" s="167"/>
      <c r="F7" s="166"/>
      <c r="G7" s="168"/>
    </row>
    <row r="8" spans="1:44" s="4" customFormat="1" ht="15.75" x14ac:dyDescent="0.25">
      <c r="A8" s="199" t="s">
        <v>1138</v>
      </c>
      <c r="B8" s="200"/>
      <c r="C8" s="53" t="s">
        <v>0</v>
      </c>
      <c r="D8" s="200"/>
      <c r="E8" s="200"/>
      <c r="F8" s="52"/>
      <c r="G8" s="131">
        <f>SUM(G9:G18)</f>
        <v>0</v>
      </c>
    </row>
    <row r="9" spans="1:44" s="6" customFormat="1" ht="15" x14ac:dyDescent="0.25">
      <c r="A9" s="129" t="s">
        <v>1139</v>
      </c>
      <c r="B9" s="51" t="s">
        <v>4</v>
      </c>
      <c r="C9" s="64" t="s">
        <v>5</v>
      </c>
      <c r="D9" s="65" t="s">
        <v>1497</v>
      </c>
      <c r="E9" s="249">
        <v>341</v>
      </c>
      <c r="F9" s="201"/>
      <c r="G9" s="202">
        <f t="shared" ref="G9:G14" si="0">ROUND(E9*F9,2)</f>
        <v>0</v>
      </c>
    </row>
    <row r="10" spans="1:44" s="6" customFormat="1" ht="15" x14ac:dyDescent="0.25">
      <c r="A10" s="129" t="s">
        <v>1140</v>
      </c>
      <c r="B10" s="51" t="s">
        <v>6</v>
      </c>
      <c r="C10" s="64" t="s">
        <v>7</v>
      </c>
      <c r="D10" s="65" t="s">
        <v>1497</v>
      </c>
      <c r="E10" s="249">
        <v>82</v>
      </c>
      <c r="F10" s="201"/>
      <c r="G10" s="202">
        <f t="shared" si="0"/>
        <v>0</v>
      </c>
    </row>
    <row r="11" spans="1:44" s="6" customFormat="1" ht="15" x14ac:dyDescent="0.25">
      <c r="A11" s="129" t="s">
        <v>1141</v>
      </c>
      <c r="B11" s="51" t="s">
        <v>8</v>
      </c>
      <c r="C11" s="64" t="s">
        <v>9</v>
      </c>
      <c r="D11" s="65" t="s">
        <v>1497</v>
      </c>
      <c r="E11" s="249">
        <v>183</v>
      </c>
      <c r="F11" s="201"/>
      <c r="G11" s="202">
        <f t="shared" si="0"/>
        <v>0</v>
      </c>
    </row>
    <row r="12" spans="1:44" s="6" customFormat="1" ht="15" x14ac:dyDescent="0.25">
      <c r="A12" s="129" t="s">
        <v>1964</v>
      </c>
      <c r="B12" s="51" t="s">
        <v>10</v>
      </c>
      <c r="C12" s="64" t="s">
        <v>11</v>
      </c>
      <c r="D12" s="65" t="s">
        <v>1497</v>
      </c>
      <c r="E12" s="249">
        <v>301</v>
      </c>
      <c r="F12" s="201"/>
      <c r="G12" s="202">
        <f t="shared" si="0"/>
        <v>0</v>
      </c>
    </row>
    <row r="13" spans="1:44" s="6" customFormat="1" ht="15" x14ac:dyDescent="0.25">
      <c r="A13" s="129" t="s">
        <v>1967</v>
      </c>
      <c r="B13" s="51" t="s">
        <v>12</v>
      </c>
      <c r="C13" s="64" t="s">
        <v>13</v>
      </c>
      <c r="D13" s="65" t="s">
        <v>1497</v>
      </c>
      <c r="E13" s="249">
        <v>17</v>
      </c>
      <c r="F13" s="201"/>
      <c r="G13" s="202">
        <f t="shared" si="0"/>
        <v>0</v>
      </c>
    </row>
    <row r="14" spans="1:44" s="6" customFormat="1" ht="15" x14ac:dyDescent="0.25">
      <c r="A14" s="129" t="s">
        <v>1968</v>
      </c>
      <c r="B14" s="51" t="s">
        <v>14</v>
      </c>
      <c r="C14" s="64" t="s">
        <v>15</v>
      </c>
      <c r="D14" s="65" t="s">
        <v>1497</v>
      </c>
      <c r="E14" s="249">
        <v>23</v>
      </c>
      <c r="F14" s="201"/>
      <c r="G14" s="202">
        <f t="shared" si="0"/>
        <v>0</v>
      </c>
    </row>
    <row r="15" spans="1:44" s="6" customFormat="1" ht="15" x14ac:dyDescent="0.25">
      <c r="A15" s="129" t="s">
        <v>2998</v>
      </c>
      <c r="B15" s="65" t="s">
        <v>2</v>
      </c>
      <c r="C15" s="64" t="s">
        <v>3</v>
      </c>
      <c r="D15" s="65" t="s">
        <v>1497</v>
      </c>
      <c r="E15" s="249">
        <v>1</v>
      </c>
      <c r="F15" s="201"/>
      <c r="G15" s="202">
        <f>ROUND(E15*F15,2)</f>
        <v>0</v>
      </c>
    </row>
    <row r="16" spans="1:44" s="6" customFormat="1" ht="15" x14ac:dyDescent="0.25">
      <c r="A16" s="129" t="s">
        <v>1969</v>
      </c>
      <c r="B16" s="51" t="s">
        <v>2280</v>
      </c>
      <c r="C16" s="64" t="s">
        <v>1965</v>
      </c>
      <c r="D16" s="65" t="s">
        <v>1497</v>
      </c>
      <c r="E16" s="249">
        <v>1</v>
      </c>
      <c r="F16" s="201"/>
      <c r="G16" s="202">
        <f>ROUND(E16*F16,2)</f>
        <v>0</v>
      </c>
    </row>
    <row r="17" spans="1:7" s="6" customFormat="1" ht="15" x14ac:dyDescent="0.25">
      <c r="A17" s="129" t="s">
        <v>1970</v>
      </c>
      <c r="B17" s="51" t="s">
        <v>2281</v>
      </c>
      <c r="C17" s="64" t="s">
        <v>1966</v>
      </c>
      <c r="D17" s="65" t="s">
        <v>1497</v>
      </c>
      <c r="E17" s="249">
        <v>85</v>
      </c>
      <c r="F17" s="201"/>
      <c r="G17" s="202">
        <f>ROUND(E17*F17,2)</f>
        <v>0</v>
      </c>
    </row>
    <row r="18" spans="1:7" s="4" customFormat="1" ht="15" x14ac:dyDescent="0.25">
      <c r="A18" s="307"/>
      <c r="B18" s="65"/>
      <c r="C18" s="64"/>
      <c r="D18" s="65"/>
      <c r="E18" s="308"/>
      <c r="F18" s="201"/>
      <c r="G18" s="202"/>
    </row>
    <row r="19" spans="1:7" s="6" customFormat="1" ht="15.75" x14ac:dyDescent="0.25">
      <c r="A19" s="130" t="s">
        <v>1142</v>
      </c>
      <c r="B19" s="52"/>
      <c r="C19" s="53" t="s">
        <v>37</v>
      </c>
      <c r="D19" s="52"/>
      <c r="E19" s="194"/>
      <c r="F19" s="203"/>
      <c r="G19" s="204">
        <f>SUM(G20:G35)</f>
        <v>0</v>
      </c>
    </row>
    <row r="20" spans="1:7" s="6" customFormat="1" ht="15" x14ac:dyDescent="0.25">
      <c r="A20" s="132" t="s">
        <v>1143</v>
      </c>
      <c r="B20" s="65" t="s">
        <v>62</v>
      </c>
      <c r="C20" s="64" t="s">
        <v>63</v>
      </c>
      <c r="D20" s="65" t="s">
        <v>1499</v>
      </c>
      <c r="E20" s="249">
        <v>4844.1000000000004</v>
      </c>
      <c r="F20" s="201"/>
      <c r="G20" s="205">
        <f t="shared" ref="G20:G34" si="1">ROUND(E20*F20,2)</f>
        <v>0</v>
      </c>
    </row>
    <row r="21" spans="1:7" s="6" customFormat="1" ht="15" x14ac:dyDescent="0.25">
      <c r="A21" s="132" t="s">
        <v>1144</v>
      </c>
      <c r="B21" s="65" t="s">
        <v>64</v>
      </c>
      <c r="C21" s="64" t="s">
        <v>65</v>
      </c>
      <c r="D21" s="65" t="s">
        <v>1499</v>
      </c>
      <c r="E21" s="249">
        <v>2244.13</v>
      </c>
      <c r="F21" s="201"/>
      <c r="G21" s="205">
        <f t="shared" si="1"/>
        <v>0</v>
      </c>
    </row>
    <row r="22" spans="1:7" s="6" customFormat="1" ht="15" x14ac:dyDescent="0.25">
      <c r="A22" s="132" t="s">
        <v>1145</v>
      </c>
      <c r="B22" s="65" t="s">
        <v>60</v>
      </c>
      <c r="C22" s="64" t="s">
        <v>61</v>
      </c>
      <c r="D22" s="65" t="s">
        <v>1500</v>
      </c>
      <c r="E22" s="249">
        <v>15113.95</v>
      </c>
      <c r="F22" s="201"/>
      <c r="G22" s="205">
        <f t="shared" ref="G22" si="2">ROUND(E22*F22,2)</f>
        <v>0</v>
      </c>
    </row>
    <row r="23" spans="1:7" s="6" customFormat="1" ht="15" x14ac:dyDescent="0.25">
      <c r="A23" s="132" t="s">
        <v>1146</v>
      </c>
      <c r="B23" s="65" t="s">
        <v>66</v>
      </c>
      <c r="C23" s="64" t="s">
        <v>67</v>
      </c>
      <c r="D23" s="65" t="s">
        <v>1506</v>
      </c>
      <c r="E23" s="249">
        <v>75569.75</v>
      </c>
      <c r="F23" s="201"/>
      <c r="G23" s="205">
        <f t="shared" si="1"/>
        <v>0</v>
      </c>
    </row>
    <row r="24" spans="1:7" s="6" customFormat="1" ht="15" x14ac:dyDescent="0.25">
      <c r="A24" s="132" t="s">
        <v>1147</v>
      </c>
      <c r="B24" s="65" t="s">
        <v>68</v>
      </c>
      <c r="C24" s="64" t="s">
        <v>69</v>
      </c>
      <c r="D24" s="65" t="s">
        <v>1505</v>
      </c>
      <c r="E24" s="249">
        <v>85058.76</v>
      </c>
      <c r="F24" s="201"/>
      <c r="G24" s="205">
        <f t="shared" si="1"/>
        <v>0</v>
      </c>
    </row>
    <row r="25" spans="1:7" s="7" customFormat="1" ht="15" x14ac:dyDescent="0.25">
      <c r="A25" s="132" t="s">
        <v>1148</v>
      </c>
      <c r="B25" s="65" t="s">
        <v>48</v>
      </c>
      <c r="C25" s="64" t="s">
        <v>49</v>
      </c>
      <c r="D25" s="65" t="s">
        <v>1499</v>
      </c>
      <c r="E25" s="249">
        <v>14180.45</v>
      </c>
      <c r="F25" s="201"/>
      <c r="G25" s="205">
        <f t="shared" si="1"/>
        <v>0</v>
      </c>
    </row>
    <row r="26" spans="1:7" s="6" customFormat="1" ht="15" x14ac:dyDescent="0.25">
      <c r="A26" s="132" t="s">
        <v>1149</v>
      </c>
      <c r="B26" s="65" t="s">
        <v>52</v>
      </c>
      <c r="C26" s="64" t="s">
        <v>53</v>
      </c>
      <c r="D26" s="65" t="s">
        <v>1499</v>
      </c>
      <c r="E26" s="249">
        <v>2104.5</v>
      </c>
      <c r="F26" s="201"/>
      <c r="G26" s="205">
        <f t="shared" si="1"/>
        <v>0</v>
      </c>
    </row>
    <row r="27" spans="1:7" s="6" customFormat="1" ht="15" x14ac:dyDescent="0.25">
      <c r="A27" s="132" t="s">
        <v>1150</v>
      </c>
      <c r="B27" s="65" t="s">
        <v>54</v>
      </c>
      <c r="C27" s="64" t="s">
        <v>55</v>
      </c>
      <c r="D27" s="65" t="s">
        <v>1505</v>
      </c>
      <c r="E27" s="249">
        <v>16029.94</v>
      </c>
      <c r="F27" s="201"/>
      <c r="G27" s="205">
        <f t="shared" si="1"/>
        <v>0</v>
      </c>
    </row>
    <row r="28" spans="1:7" s="6" customFormat="1" ht="15" x14ac:dyDescent="0.25">
      <c r="A28" s="132" t="s">
        <v>1151</v>
      </c>
      <c r="B28" s="65" t="s">
        <v>3145</v>
      </c>
      <c r="C28" s="64" t="s">
        <v>1153</v>
      </c>
      <c r="D28" s="65" t="s">
        <v>1504</v>
      </c>
      <c r="E28" s="249">
        <v>47</v>
      </c>
      <c r="F28" s="206"/>
      <c r="G28" s="205">
        <f t="shared" si="1"/>
        <v>0</v>
      </c>
    </row>
    <row r="29" spans="1:7" s="8" customFormat="1" ht="15" x14ac:dyDescent="0.25">
      <c r="A29" s="132" t="s">
        <v>1152</v>
      </c>
      <c r="B29" s="65" t="s">
        <v>38</v>
      </c>
      <c r="C29" s="64" t="s">
        <v>39</v>
      </c>
      <c r="D29" s="65" t="s">
        <v>1499</v>
      </c>
      <c r="E29" s="249">
        <v>911.67</v>
      </c>
      <c r="F29" s="201"/>
      <c r="G29" s="205">
        <f t="shared" si="1"/>
        <v>0</v>
      </c>
    </row>
    <row r="30" spans="1:7" s="8" customFormat="1" ht="15" x14ac:dyDescent="0.25">
      <c r="A30" s="132" t="s">
        <v>1154</v>
      </c>
      <c r="B30" s="65" t="s">
        <v>40</v>
      </c>
      <c r="C30" s="64" t="s">
        <v>41</v>
      </c>
      <c r="D30" s="65" t="s">
        <v>1499</v>
      </c>
      <c r="E30" s="249">
        <v>120.48</v>
      </c>
      <c r="F30" s="201"/>
      <c r="G30" s="205">
        <f t="shared" si="1"/>
        <v>0</v>
      </c>
    </row>
    <row r="31" spans="1:7" s="8" customFormat="1" ht="15" x14ac:dyDescent="0.25">
      <c r="A31" s="132" t="s">
        <v>1155</v>
      </c>
      <c r="B31" s="65" t="s">
        <v>44</v>
      </c>
      <c r="C31" s="64" t="s">
        <v>45</v>
      </c>
      <c r="D31" s="65" t="s">
        <v>1504</v>
      </c>
      <c r="E31" s="249">
        <v>72</v>
      </c>
      <c r="F31" s="201"/>
      <c r="G31" s="205">
        <f t="shared" si="1"/>
        <v>0</v>
      </c>
    </row>
    <row r="32" spans="1:7" s="8" customFormat="1" ht="15" x14ac:dyDescent="0.25">
      <c r="A32" s="132" t="s">
        <v>1156</v>
      </c>
      <c r="B32" s="65" t="s">
        <v>46</v>
      </c>
      <c r="C32" s="64" t="s">
        <v>47</v>
      </c>
      <c r="D32" s="65" t="s">
        <v>1504</v>
      </c>
      <c r="E32" s="249">
        <v>72</v>
      </c>
      <c r="F32" s="201"/>
      <c r="G32" s="205">
        <f t="shared" si="1"/>
        <v>0</v>
      </c>
    </row>
    <row r="33" spans="1:7" s="8" customFormat="1" ht="15" x14ac:dyDescent="0.25">
      <c r="A33" s="132" t="s">
        <v>1157</v>
      </c>
      <c r="B33" s="65" t="s">
        <v>42</v>
      </c>
      <c r="C33" s="64" t="s">
        <v>43</v>
      </c>
      <c r="D33" s="65" t="s">
        <v>1499</v>
      </c>
      <c r="E33" s="249">
        <v>1032.1500000000001</v>
      </c>
      <c r="F33" s="201"/>
      <c r="G33" s="205">
        <f t="shared" si="1"/>
        <v>0</v>
      </c>
    </row>
    <row r="34" spans="1:7" s="6" customFormat="1" ht="15" x14ac:dyDescent="0.25">
      <c r="A34" s="132" t="s">
        <v>1971</v>
      </c>
      <c r="B34" s="48" t="s">
        <v>50</v>
      </c>
      <c r="C34" s="64" t="s">
        <v>51</v>
      </c>
      <c r="D34" s="65" t="s">
        <v>1499</v>
      </c>
      <c r="E34" s="249">
        <v>1233.73</v>
      </c>
      <c r="F34" s="201"/>
      <c r="G34" s="205">
        <f t="shared" si="1"/>
        <v>0</v>
      </c>
    </row>
    <row r="35" spans="1:7" s="4" customFormat="1" ht="15" x14ac:dyDescent="0.25">
      <c r="A35" s="309"/>
      <c r="B35" s="310"/>
      <c r="C35" s="311"/>
      <c r="D35" s="312"/>
      <c r="E35" s="250"/>
      <c r="F35" s="207"/>
      <c r="G35" s="205"/>
    </row>
    <row r="36" spans="1:7" s="6" customFormat="1" ht="15.75" x14ac:dyDescent="0.25">
      <c r="A36" s="130" t="s">
        <v>1158</v>
      </c>
      <c r="B36" s="52"/>
      <c r="C36" s="53" t="s">
        <v>70</v>
      </c>
      <c r="D36" s="52"/>
      <c r="E36" s="194"/>
      <c r="F36" s="203"/>
      <c r="G36" s="204">
        <f>SUM(G37:G64)</f>
        <v>0</v>
      </c>
    </row>
    <row r="37" spans="1:7" s="6" customFormat="1" ht="15" x14ac:dyDescent="0.25">
      <c r="A37" s="132" t="s">
        <v>1159</v>
      </c>
      <c r="B37" s="65" t="s">
        <v>73</v>
      </c>
      <c r="C37" s="64" t="s">
        <v>74</v>
      </c>
      <c r="D37" s="65" t="s">
        <v>1499</v>
      </c>
      <c r="E37" s="250">
        <v>14872.58</v>
      </c>
      <c r="F37" s="201"/>
      <c r="G37" s="205">
        <f t="shared" ref="G37:G59" si="3">ROUND(E37*F37,2)</f>
        <v>0</v>
      </c>
    </row>
    <row r="38" spans="1:7" s="6" customFormat="1" ht="15" x14ac:dyDescent="0.25">
      <c r="A38" s="132" t="s">
        <v>1160</v>
      </c>
      <c r="B38" s="65" t="s">
        <v>97</v>
      </c>
      <c r="C38" s="64" t="s">
        <v>98</v>
      </c>
      <c r="D38" s="65" t="s">
        <v>1497</v>
      </c>
      <c r="E38" s="250">
        <v>185</v>
      </c>
      <c r="F38" s="201"/>
      <c r="G38" s="205">
        <f t="shared" si="3"/>
        <v>0</v>
      </c>
    </row>
    <row r="39" spans="1:7" s="6" customFormat="1" ht="15" x14ac:dyDescent="0.25">
      <c r="A39" s="132" t="s">
        <v>1627</v>
      </c>
      <c r="B39" s="65" t="s">
        <v>99</v>
      </c>
      <c r="C39" s="64" t="s">
        <v>100</v>
      </c>
      <c r="D39" s="65" t="s">
        <v>1499</v>
      </c>
      <c r="E39" s="250">
        <v>191.95</v>
      </c>
      <c r="F39" s="201"/>
      <c r="G39" s="205">
        <f t="shared" si="3"/>
        <v>0</v>
      </c>
    </row>
    <row r="40" spans="1:7" s="6" customFormat="1" ht="15" x14ac:dyDescent="0.25">
      <c r="A40" s="132" t="s">
        <v>1161</v>
      </c>
      <c r="B40" s="65" t="s">
        <v>75</v>
      </c>
      <c r="C40" s="64" t="s">
        <v>76</v>
      </c>
      <c r="D40" s="65" t="s">
        <v>1499</v>
      </c>
      <c r="E40" s="250">
        <v>2084.0500000000002</v>
      </c>
      <c r="F40" s="201"/>
      <c r="G40" s="205">
        <f t="shared" si="3"/>
        <v>0</v>
      </c>
    </row>
    <row r="41" spans="1:7" s="6" customFormat="1" ht="15" x14ac:dyDescent="0.25">
      <c r="A41" s="132" t="s">
        <v>1162</v>
      </c>
      <c r="B41" s="65" t="s">
        <v>77</v>
      </c>
      <c r="C41" s="64" t="s">
        <v>78</v>
      </c>
      <c r="D41" s="65" t="s">
        <v>1500</v>
      </c>
      <c r="E41" s="250">
        <v>6476.98</v>
      </c>
      <c r="F41" s="201"/>
      <c r="G41" s="205">
        <f t="shared" si="3"/>
        <v>0</v>
      </c>
    </row>
    <row r="42" spans="1:7" s="6" customFormat="1" ht="15" x14ac:dyDescent="0.25">
      <c r="A42" s="132" t="s">
        <v>1163</v>
      </c>
      <c r="B42" s="65" t="s">
        <v>127</v>
      </c>
      <c r="C42" s="64" t="s">
        <v>128</v>
      </c>
      <c r="D42" s="65" t="s">
        <v>1502</v>
      </c>
      <c r="E42" s="250">
        <v>4763.7700000000004</v>
      </c>
      <c r="F42" s="201"/>
      <c r="G42" s="205">
        <f t="shared" si="3"/>
        <v>0</v>
      </c>
    </row>
    <row r="43" spans="1:7" s="6" customFormat="1" ht="15" x14ac:dyDescent="0.25">
      <c r="A43" s="132" t="s">
        <v>1164</v>
      </c>
      <c r="B43" s="65" t="s">
        <v>125</v>
      </c>
      <c r="C43" s="64" t="s">
        <v>126</v>
      </c>
      <c r="D43" s="65" t="s">
        <v>1502</v>
      </c>
      <c r="E43" s="250">
        <v>4763.7700000000004</v>
      </c>
      <c r="F43" s="201"/>
      <c r="G43" s="205">
        <f t="shared" ref="G43" si="4">ROUND(E43*F43,2)</f>
        <v>0</v>
      </c>
    </row>
    <row r="44" spans="1:7" s="6" customFormat="1" ht="15" x14ac:dyDescent="0.25">
      <c r="A44" s="132" t="s">
        <v>1165</v>
      </c>
      <c r="B44" s="65" t="s">
        <v>91</v>
      </c>
      <c r="C44" s="64" t="s">
        <v>92</v>
      </c>
      <c r="D44" s="65" t="s">
        <v>1499</v>
      </c>
      <c r="E44" s="250">
        <v>6473.48</v>
      </c>
      <c r="F44" s="201"/>
      <c r="G44" s="205">
        <f t="shared" si="3"/>
        <v>0</v>
      </c>
    </row>
    <row r="45" spans="1:7" s="6" customFormat="1" ht="15" x14ac:dyDescent="0.25">
      <c r="A45" s="132" t="s">
        <v>1166</v>
      </c>
      <c r="B45" s="65" t="s">
        <v>79</v>
      </c>
      <c r="C45" s="64" t="s">
        <v>80</v>
      </c>
      <c r="D45" s="65" t="s">
        <v>1499</v>
      </c>
      <c r="E45" s="250">
        <v>4178.04</v>
      </c>
      <c r="F45" s="201"/>
      <c r="G45" s="205">
        <f t="shared" si="3"/>
        <v>0</v>
      </c>
    </row>
    <row r="46" spans="1:7" s="6" customFormat="1" ht="15" x14ac:dyDescent="0.25">
      <c r="A46" s="132" t="s">
        <v>1167</v>
      </c>
      <c r="B46" s="65" t="s">
        <v>71</v>
      </c>
      <c r="C46" s="64" t="s">
        <v>72</v>
      </c>
      <c r="D46" s="65" t="s">
        <v>1502</v>
      </c>
      <c r="E46" s="250">
        <v>2062.2660000000001</v>
      </c>
      <c r="F46" s="201"/>
      <c r="G46" s="205">
        <f>ROUND(E46*F46,2)</f>
        <v>0</v>
      </c>
    </row>
    <row r="47" spans="1:7" s="6" customFormat="1" ht="15" x14ac:dyDescent="0.25">
      <c r="A47" s="132" t="s">
        <v>1168</v>
      </c>
      <c r="B47" s="65" t="s">
        <v>93</v>
      </c>
      <c r="C47" s="64" t="s">
        <v>94</v>
      </c>
      <c r="D47" s="65" t="s">
        <v>1497</v>
      </c>
      <c r="E47" s="250">
        <v>436</v>
      </c>
      <c r="F47" s="201"/>
      <c r="G47" s="205">
        <f t="shared" si="3"/>
        <v>0</v>
      </c>
    </row>
    <row r="48" spans="1:7" s="6" customFormat="1" ht="15" x14ac:dyDescent="0.25">
      <c r="A48" s="132" t="s">
        <v>1169</v>
      </c>
      <c r="B48" s="65" t="s">
        <v>95</v>
      </c>
      <c r="C48" s="64" t="s">
        <v>96</v>
      </c>
      <c r="D48" s="65" t="s">
        <v>1500</v>
      </c>
      <c r="E48" s="250">
        <v>4328.7</v>
      </c>
      <c r="F48" s="201"/>
      <c r="G48" s="205">
        <f t="shared" si="3"/>
        <v>0</v>
      </c>
    </row>
    <row r="49" spans="1:7" s="6" customFormat="1" ht="15" x14ac:dyDescent="0.25">
      <c r="A49" s="132" t="s">
        <v>1170</v>
      </c>
      <c r="B49" s="65" t="s">
        <v>101</v>
      </c>
      <c r="C49" s="64" t="s">
        <v>102</v>
      </c>
      <c r="D49" s="65" t="s">
        <v>1497</v>
      </c>
      <c r="E49" s="250">
        <v>1314</v>
      </c>
      <c r="F49" s="201"/>
      <c r="G49" s="205">
        <f t="shared" si="3"/>
        <v>0</v>
      </c>
    </row>
    <row r="50" spans="1:7" s="6" customFormat="1" ht="15" x14ac:dyDescent="0.25">
      <c r="A50" s="132" t="s">
        <v>1628</v>
      </c>
      <c r="B50" s="65" t="s">
        <v>103</v>
      </c>
      <c r="C50" s="64" t="s">
        <v>104</v>
      </c>
      <c r="D50" s="65" t="s">
        <v>1500</v>
      </c>
      <c r="E50" s="250">
        <v>1823.9</v>
      </c>
      <c r="F50" s="201"/>
      <c r="G50" s="205">
        <f t="shared" si="3"/>
        <v>0</v>
      </c>
    </row>
    <row r="51" spans="1:7" s="6" customFormat="1" ht="15" x14ac:dyDescent="0.25">
      <c r="A51" s="132" t="s">
        <v>1171</v>
      </c>
      <c r="B51" s="65" t="s">
        <v>105</v>
      </c>
      <c r="C51" s="64" t="s">
        <v>106</v>
      </c>
      <c r="D51" s="65" t="s">
        <v>1500</v>
      </c>
      <c r="E51" s="250">
        <v>6329.1</v>
      </c>
      <c r="F51" s="201"/>
      <c r="G51" s="205">
        <f t="shared" si="3"/>
        <v>0</v>
      </c>
    </row>
    <row r="52" spans="1:7" s="6" customFormat="1" ht="15" x14ac:dyDescent="0.25">
      <c r="A52" s="132" t="s">
        <v>1172</v>
      </c>
      <c r="B52" s="65" t="s">
        <v>109</v>
      </c>
      <c r="C52" s="64" t="s">
        <v>110</v>
      </c>
      <c r="D52" s="65" t="s">
        <v>1499</v>
      </c>
      <c r="E52" s="250">
        <v>21.93</v>
      </c>
      <c r="F52" s="201"/>
      <c r="G52" s="205">
        <f t="shared" si="3"/>
        <v>0</v>
      </c>
    </row>
    <row r="53" spans="1:7" s="6" customFormat="1" ht="15" x14ac:dyDescent="0.25">
      <c r="A53" s="132" t="s">
        <v>1173</v>
      </c>
      <c r="B53" s="65" t="s">
        <v>111</v>
      </c>
      <c r="C53" s="64" t="s">
        <v>112</v>
      </c>
      <c r="D53" s="65" t="s">
        <v>1497</v>
      </c>
      <c r="E53" s="250">
        <v>1314</v>
      </c>
      <c r="F53" s="201"/>
      <c r="G53" s="205">
        <f t="shared" si="3"/>
        <v>0</v>
      </c>
    </row>
    <row r="54" spans="1:7" s="7" customFormat="1" ht="15" x14ac:dyDescent="0.25">
      <c r="A54" s="132" t="s">
        <v>1174</v>
      </c>
      <c r="B54" s="65" t="s">
        <v>113</v>
      </c>
      <c r="C54" s="64" t="s">
        <v>114</v>
      </c>
      <c r="D54" s="65" t="s">
        <v>1500</v>
      </c>
      <c r="E54" s="250">
        <v>492.3</v>
      </c>
      <c r="F54" s="201"/>
      <c r="G54" s="205">
        <f t="shared" si="3"/>
        <v>0</v>
      </c>
    </row>
    <row r="55" spans="1:7" s="6" customFormat="1" ht="15" x14ac:dyDescent="0.25">
      <c r="A55" s="132" t="s">
        <v>1175</v>
      </c>
      <c r="B55" s="65" t="s">
        <v>115</v>
      </c>
      <c r="C55" s="64" t="s">
        <v>116</v>
      </c>
      <c r="D55" s="65" t="s">
        <v>1500</v>
      </c>
      <c r="E55" s="250">
        <v>1269.5999999999999</v>
      </c>
      <c r="F55" s="201"/>
      <c r="G55" s="205">
        <f t="shared" si="3"/>
        <v>0</v>
      </c>
    </row>
    <row r="56" spans="1:7" s="6" customFormat="1" ht="15" x14ac:dyDescent="0.25">
      <c r="A56" s="132" t="s">
        <v>1176</v>
      </c>
      <c r="B56" s="65" t="s">
        <v>117</v>
      </c>
      <c r="C56" s="64" t="s">
        <v>118</v>
      </c>
      <c r="D56" s="65" t="s">
        <v>1500</v>
      </c>
      <c r="E56" s="250">
        <v>521.95000000000005</v>
      </c>
      <c r="F56" s="201"/>
      <c r="G56" s="205">
        <f t="shared" si="3"/>
        <v>0</v>
      </c>
    </row>
    <row r="57" spans="1:7" s="6" customFormat="1" ht="15" x14ac:dyDescent="0.25">
      <c r="A57" s="132" t="s">
        <v>1177</v>
      </c>
      <c r="B57" s="65" t="s">
        <v>119</v>
      </c>
      <c r="C57" s="64" t="s">
        <v>120</v>
      </c>
      <c r="D57" s="65" t="s">
        <v>1500</v>
      </c>
      <c r="E57" s="250">
        <v>270.98</v>
      </c>
      <c r="F57" s="201"/>
      <c r="G57" s="205">
        <f t="shared" si="3"/>
        <v>0</v>
      </c>
    </row>
    <row r="58" spans="1:7" s="6" customFormat="1" ht="15" x14ac:dyDescent="0.25">
      <c r="A58" s="132" t="s">
        <v>1178</v>
      </c>
      <c r="B58" s="65" t="s">
        <v>121</v>
      </c>
      <c r="C58" s="64" t="s">
        <v>122</v>
      </c>
      <c r="D58" s="65" t="s">
        <v>1500</v>
      </c>
      <c r="E58" s="250">
        <v>2147.5</v>
      </c>
      <c r="F58" s="201"/>
      <c r="G58" s="205">
        <f t="shared" si="3"/>
        <v>0</v>
      </c>
    </row>
    <row r="59" spans="1:7" s="4" customFormat="1" ht="15" x14ac:dyDescent="0.25">
      <c r="A59" s="132" t="s">
        <v>1179</v>
      </c>
      <c r="B59" s="65" t="s">
        <v>123</v>
      </c>
      <c r="C59" s="64" t="s">
        <v>124</v>
      </c>
      <c r="D59" s="65" t="s">
        <v>1497</v>
      </c>
      <c r="E59" s="250">
        <v>30</v>
      </c>
      <c r="F59" s="201"/>
      <c r="G59" s="205">
        <f t="shared" si="3"/>
        <v>0</v>
      </c>
    </row>
    <row r="60" spans="1:7" s="6" customFormat="1" ht="15" x14ac:dyDescent="0.25">
      <c r="A60" s="132" t="s">
        <v>1972</v>
      </c>
      <c r="B60" s="65" t="s">
        <v>107</v>
      </c>
      <c r="C60" s="64" t="s">
        <v>108</v>
      </c>
      <c r="D60" s="65" t="s">
        <v>1500</v>
      </c>
      <c r="E60" s="250">
        <v>1407.9</v>
      </c>
      <c r="F60" s="201"/>
      <c r="G60" s="205">
        <f>ROUND(E60*F60,2)</f>
        <v>0</v>
      </c>
    </row>
    <row r="61" spans="1:7" s="6" customFormat="1" ht="15" x14ac:dyDescent="0.25">
      <c r="A61" s="132" t="s">
        <v>1973</v>
      </c>
      <c r="B61" s="65" t="s">
        <v>81</v>
      </c>
      <c r="C61" s="64" t="s">
        <v>82</v>
      </c>
      <c r="D61" s="65" t="s">
        <v>1499</v>
      </c>
      <c r="E61" s="250">
        <v>12534</v>
      </c>
      <c r="F61" s="201"/>
      <c r="G61" s="205">
        <f t="shared" ref="G61:G62" si="5">ROUND(E61*F61,2)</f>
        <v>0</v>
      </c>
    </row>
    <row r="62" spans="1:7" s="6" customFormat="1" ht="15" x14ac:dyDescent="0.25">
      <c r="A62" s="132" t="s">
        <v>1974</v>
      </c>
      <c r="B62" s="65" t="s">
        <v>89</v>
      </c>
      <c r="C62" s="64" t="s">
        <v>90</v>
      </c>
      <c r="D62" s="65" t="s">
        <v>1500</v>
      </c>
      <c r="E62" s="250">
        <v>541.96</v>
      </c>
      <c r="F62" s="201"/>
      <c r="G62" s="205">
        <f t="shared" si="5"/>
        <v>0</v>
      </c>
    </row>
    <row r="63" spans="1:7" s="6" customFormat="1" ht="15" x14ac:dyDescent="0.25">
      <c r="A63" s="132" t="s">
        <v>2316</v>
      </c>
      <c r="B63" s="65" t="s">
        <v>131</v>
      </c>
      <c r="C63" s="64" t="s">
        <v>1508</v>
      </c>
      <c r="D63" s="65" t="s">
        <v>1509</v>
      </c>
      <c r="E63" s="250">
        <v>11433.048000000001</v>
      </c>
      <c r="F63" s="201"/>
      <c r="G63" s="205">
        <f t="shared" ref="G63" si="6">ROUND(E63*F63,2)</f>
        <v>0</v>
      </c>
    </row>
    <row r="64" spans="1:7" s="4" customFormat="1" ht="15.75" x14ac:dyDescent="0.25">
      <c r="A64" s="313"/>
      <c r="B64" s="310"/>
      <c r="C64" s="311"/>
      <c r="D64" s="312"/>
      <c r="E64" s="250"/>
      <c r="F64" s="201"/>
      <c r="G64" s="205"/>
    </row>
    <row r="65" spans="1:7" s="6" customFormat="1" ht="15.75" x14ac:dyDescent="0.25">
      <c r="A65" s="130" t="s">
        <v>1744</v>
      </c>
      <c r="B65" s="52"/>
      <c r="C65" s="53" t="s">
        <v>2234</v>
      </c>
      <c r="D65" s="52"/>
      <c r="E65" s="194"/>
      <c r="F65" s="203"/>
      <c r="G65" s="204">
        <f>SUM(G66:G73)</f>
        <v>0</v>
      </c>
    </row>
    <row r="66" spans="1:7" s="6" customFormat="1" ht="15" x14ac:dyDescent="0.25">
      <c r="A66" s="132" t="s">
        <v>1745</v>
      </c>
      <c r="B66" s="65" t="s">
        <v>134</v>
      </c>
      <c r="C66" s="64" t="s">
        <v>1125</v>
      </c>
      <c r="D66" s="65" t="s">
        <v>1502</v>
      </c>
      <c r="E66" s="250">
        <v>769.71</v>
      </c>
      <c r="F66" s="201"/>
      <c r="G66" s="205">
        <f>ROUND(E66*F66,2)</f>
        <v>0</v>
      </c>
    </row>
    <row r="67" spans="1:7" s="6" customFormat="1" ht="15" x14ac:dyDescent="0.25">
      <c r="A67" s="132" t="s">
        <v>1746</v>
      </c>
      <c r="B67" s="65" t="s">
        <v>135</v>
      </c>
      <c r="C67" s="64" t="s">
        <v>136</v>
      </c>
      <c r="D67" s="65" t="s">
        <v>1502</v>
      </c>
      <c r="E67" s="250">
        <v>643</v>
      </c>
      <c r="F67" s="201"/>
      <c r="G67" s="205">
        <f>ROUND(E67*F67,2)</f>
        <v>0</v>
      </c>
    </row>
    <row r="68" spans="1:7" s="6" customFormat="1" ht="15" x14ac:dyDescent="0.25">
      <c r="A68" s="132" t="s">
        <v>1747</v>
      </c>
      <c r="B68" s="65" t="s">
        <v>125</v>
      </c>
      <c r="C68" s="64" t="s">
        <v>126</v>
      </c>
      <c r="D68" s="65" t="s">
        <v>1502</v>
      </c>
      <c r="E68" s="250">
        <v>171.05</v>
      </c>
      <c r="F68" s="201"/>
      <c r="G68" s="205">
        <f>ROUND(E68*F68,2)</f>
        <v>0</v>
      </c>
    </row>
    <row r="69" spans="1:7" s="6" customFormat="1" ht="15" x14ac:dyDescent="0.25">
      <c r="A69" s="132" t="s">
        <v>1748</v>
      </c>
      <c r="B69" s="65" t="s">
        <v>137</v>
      </c>
      <c r="C69" s="64" t="s">
        <v>138</v>
      </c>
      <c r="D69" s="65" t="s">
        <v>1502</v>
      </c>
      <c r="E69" s="250">
        <v>171.05</v>
      </c>
      <c r="F69" s="201"/>
      <c r="G69" s="205">
        <f>ROUND(E69*F69,2)</f>
        <v>0</v>
      </c>
    </row>
    <row r="70" spans="1:7" s="6" customFormat="1" ht="15" x14ac:dyDescent="0.25">
      <c r="A70" s="132" t="s">
        <v>1749</v>
      </c>
      <c r="B70" s="65" t="s">
        <v>129</v>
      </c>
      <c r="C70" s="64" t="s">
        <v>130</v>
      </c>
      <c r="D70" s="65" t="s">
        <v>1502</v>
      </c>
      <c r="E70" s="250">
        <v>171.05</v>
      </c>
      <c r="F70" s="201"/>
      <c r="G70" s="205">
        <f t="shared" ref="G70:G72" si="7">ROUND(E70*F70,2)</f>
        <v>0</v>
      </c>
    </row>
    <row r="71" spans="1:7" s="6" customFormat="1" ht="15" x14ac:dyDescent="0.25">
      <c r="A71" s="132" t="s">
        <v>1750</v>
      </c>
      <c r="B71" s="65" t="s">
        <v>132</v>
      </c>
      <c r="C71" s="64" t="s">
        <v>133</v>
      </c>
      <c r="D71" s="65" t="s">
        <v>1502</v>
      </c>
      <c r="E71" s="250">
        <v>171.05</v>
      </c>
      <c r="F71" s="201"/>
      <c r="G71" s="205">
        <f t="shared" si="7"/>
        <v>0</v>
      </c>
    </row>
    <row r="72" spans="1:7" s="6" customFormat="1" ht="15" x14ac:dyDescent="0.25">
      <c r="A72" s="132" t="s">
        <v>1751</v>
      </c>
      <c r="B72" s="65" t="s">
        <v>139</v>
      </c>
      <c r="C72" s="64" t="s">
        <v>140</v>
      </c>
      <c r="D72" s="65" t="s">
        <v>1502</v>
      </c>
      <c r="E72" s="250">
        <v>171.05</v>
      </c>
      <c r="F72" s="201"/>
      <c r="G72" s="205">
        <f t="shared" si="7"/>
        <v>0</v>
      </c>
    </row>
    <row r="73" spans="1:7" s="6" customFormat="1" ht="15" x14ac:dyDescent="0.25">
      <c r="A73" s="133"/>
      <c r="B73" s="314"/>
      <c r="C73" s="315"/>
      <c r="D73" s="65"/>
      <c r="E73" s="308"/>
      <c r="F73" s="207"/>
      <c r="G73" s="205"/>
    </row>
    <row r="74" spans="1:7" s="6" customFormat="1" ht="15.75" x14ac:dyDescent="0.25">
      <c r="A74" s="130" t="s">
        <v>1180</v>
      </c>
      <c r="B74" s="52"/>
      <c r="C74" s="53" t="s">
        <v>143</v>
      </c>
      <c r="D74" s="52"/>
      <c r="E74" s="194"/>
      <c r="F74" s="203"/>
      <c r="G74" s="204">
        <f>SUM(G75:G78)</f>
        <v>0</v>
      </c>
    </row>
    <row r="75" spans="1:7" s="9" customFormat="1" ht="15" x14ac:dyDescent="0.25">
      <c r="A75" s="132" t="s">
        <v>1181</v>
      </c>
      <c r="B75" s="65" t="s">
        <v>144</v>
      </c>
      <c r="C75" s="64" t="s">
        <v>145</v>
      </c>
      <c r="D75" s="65" t="s">
        <v>1499</v>
      </c>
      <c r="E75" s="250">
        <v>1126.32</v>
      </c>
      <c r="F75" s="201"/>
      <c r="G75" s="205">
        <f>ROUND(E75*F75,2)</f>
        <v>0</v>
      </c>
    </row>
    <row r="76" spans="1:7" s="9" customFormat="1" ht="15" x14ac:dyDescent="0.25">
      <c r="A76" s="132" t="s">
        <v>1182</v>
      </c>
      <c r="B76" s="65" t="s">
        <v>150</v>
      </c>
      <c r="C76" s="64" t="s">
        <v>151</v>
      </c>
      <c r="D76" s="65" t="s">
        <v>1502</v>
      </c>
      <c r="E76" s="250">
        <v>42.24</v>
      </c>
      <c r="F76" s="201"/>
      <c r="G76" s="205">
        <f>ROUND(E76*F76,2)</f>
        <v>0</v>
      </c>
    </row>
    <row r="77" spans="1:7" s="9" customFormat="1" ht="15" x14ac:dyDescent="0.25">
      <c r="A77" s="132" t="s">
        <v>1183</v>
      </c>
      <c r="B77" s="65" t="s">
        <v>152</v>
      </c>
      <c r="C77" s="64" t="s">
        <v>153</v>
      </c>
      <c r="D77" s="65" t="s">
        <v>1502</v>
      </c>
      <c r="E77" s="250">
        <v>42.24</v>
      </c>
      <c r="F77" s="201"/>
      <c r="G77" s="205">
        <f>ROUND(E77*F77,2)</f>
        <v>0</v>
      </c>
    </row>
    <row r="78" spans="1:7" s="9" customFormat="1" ht="15" x14ac:dyDescent="0.25">
      <c r="A78" s="133"/>
      <c r="B78" s="314"/>
      <c r="C78" s="315"/>
      <c r="D78" s="65"/>
      <c r="E78" s="308"/>
      <c r="F78" s="207"/>
      <c r="G78" s="205"/>
    </row>
    <row r="79" spans="1:7" s="9" customFormat="1" ht="15.75" x14ac:dyDescent="0.25">
      <c r="A79" s="130" t="s">
        <v>1184</v>
      </c>
      <c r="B79" s="52"/>
      <c r="C79" s="53" t="s">
        <v>1569</v>
      </c>
      <c r="D79" s="52"/>
      <c r="E79" s="194"/>
      <c r="F79" s="203"/>
      <c r="G79" s="204">
        <f>SUM(G80:G121)</f>
        <v>0</v>
      </c>
    </row>
    <row r="80" spans="1:7" s="9" customFormat="1" ht="15" x14ac:dyDescent="0.25">
      <c r="A80" s="132" t="s">
        <v>1185</v>
      </c>
      <c r="B80" s="65" t="s">
        <v>134</v>
      </c>
      <c r="C80" s="64" t="s">
        <v>1125</v>
      </c>
      <c r="D80" s="65" t="s">
        <v>1502</v>
      </c>
      <c r="E80" s="250">
        <v>149.91</v>
      </c>
      <c r="F80" s="201"/>
      <c r="G80" s="205">
        <f t="shared" ref="G80:G96" si="8">ROUND(E80*F80,2)</f>
        <v>0</v>
      </c>
    </row>
    <row r="81" spans="1:7" s="9" customFormat="1" ht="15" x14ac:dyDescent="0.25">
      <c r="A81" s="132" t="s">
        <v>1186</v>
      </c>
      <c r="B81" s="65" t="s">
        <v>135</v>
      </c>
      <c r="C81" s="64" t="s">
        <v>136</v>
      </c>
      <c r="D81" s="65" t="s">
        <v>1502</v>
      </c>
      <c r="E81" s="250">
        <v>3.36</v>
      </c>
      <c r="F81" s="201"/>
      <c r="G81" s="205">
        <f t="shared" si="8"/>
        <v>0</v>
      </c>
    </row>
    <row r="82" spans="1:7" s="9" customFormat="1" ht="15" x14ac:dyDescent="0.25">
      <c r="A82" s="132" t="s">
        <v>1629</v>
      </c>
      <c r="B82" s="65" t="s">
        <v>125</v>
      </c>
      <c r="C82" s="64" t="s">
        <v>126</v>
      </c>
      <c r="D82" s="65" t="s">
        <v>1502</v>
      </c>
      <c r="E82" s="250">
        <v>190.52</v>
      </c>
      <c r="F82" s="201"/>
      <c r="G82" s="205">
        <f t="shared" si="8"/>
        <v>0</v>
      </c>
    </row>
    <row r="83" spans="1:7" s="9" customFormat="1" ht="15" x14ac:dyDescent="0.25">
      <c r="A83" s="132" t="s">
        <v>1752</v>
      </c>
      <c r="B83" s="65" t="s">
        <v>137</v>
      </c>
      <c r="C83" s="64" t="s">
        <v>138</v>
      </c>
      <c r="D83" s="65" t="s">
        <v>1502</v>
      </c>
      <c r="E83" s="250">
        <v>190.52</v>
      </c>
      <c r="F83" s="201"/>
      <c r="G83" s="205">
        <f t="shared" si="8"/>
        <v>0</v>
      </c>
    </row>
    <row r="84" spans="1:7" s="9" customFormat="1" ht="15" x14ac:dyDescent="0.25">
      <c r="A84" s="132" t="s">
        <v>1753</v>
      </c>
      <c r="B84" s="65" t="s">
        <v>129</v>
      </c>
      <c r="C84" s="64" t="s">
        <v>130</v>
      </c>
      <c r="D84" s="65" t="s">
        <v>1502</v>
      </c>
      <c r="E84" s="250">
        <v>190.52</v>
      </c>
      <c r="F84" s="201"/>
      <c r="G84" s="205">
        <f t="shared" si="8"/>
        <v>0</v>
      </c>
    </row>
    <row r="85" spans="1:7" s="9" customFormat="1" ht="15" x14ac:dyDescent="0.25">
      <c r="A85" s="132" t="s">
        <v>1754</v>
      </c>
      <c r="B85" s="65" t="s">
        <v>139</v>
      </c>
      <c r="C85" s="64" t="s">
        <v>140</v>
      </c>
      <c r="D85" s="65" t="s">
        <v>1502</v>
      </c>
      <c r="E85" s="250">
        <v>190.52</v>
      </c>
      <c r="F85" s="201"/>
      <c r="G85" s="205">
        <f t="shared" si="8"/>
        <v>0</v>
      </c>
    </row>
    <row r="86" spans="1:7" s="9" customFormat="1" ht="15" x14ac:dyDescent="0.25">
      <c r="A86" s="132" t="s">
        <v>1755</v>
      </c>
      <c r="B86" s="65" t="s">
        <v>132</v>
      </c>
      <c r="C86" s="64" t="s">
        <v>133</v>
      </c>
      <c r="D86" s="65" t="s">
        <v>1502</v>
      </c>
      <c r="E86" s="250">
        <v>190.52</v>
      </c>
      <c r="F86" s="201"/>
      <c r="G86" s="205">
        <f t="shared" si="8"/>
        <v>0</v>
      </c>
    </row>
    <row r="87" spans="1:7" s="9" customFormat="1" ht="15" x14ac:dyDescent="0.25">
      <c r="A87" s="132" t="s">
        <v>1756</v>
      </c>
      <c r="B87" s="65" t="s">
        <v>154</v>
      </c>
      <c r="C87" s="64" t="s">
        <v>155</v>
      </c>
      <c r="D87" s="65" t="s">
        <v>1499</v>
      </c>
      <c r="E87" s="250">
        <v>382.46</v>
      </c>
      <c r="F87" s="201"/>
      <c r="G87" s="205">
        <f t="shared" si="8"/>
        <v>0</v>
      </c>
    </row>
    <row r="88" spans="1:7" s="9" customFormat="1" ht="15" x14ac:dyDescent="0.25">
      <c r="A88" s="132" t="s">
        <v>1757</v>
      </c>
      <c r="B88" s="65" t="s">
        <v>156</v>
      </c>
      <c r="C88" s="64" t="s">
        <v>157</v>
      </c>
      <c r="D88" s="65" t="s">
        <v>1499</v>
      </c>
      <c r="E88" s="250">
        <v>353.95</v>
      </c>
      <c r="F88" s="201"/>
      <c r="G88" s="205">
        <f t="shared" si="8"/>
        <v>0</v>
      </c>
    </row>
    <row r="89" spans="1:7" s="8" customFormat="1" ht="15" x14ac:dyDescent="0.25">
      <c r="A89" s="132" t="s">
        <v>1758</v>
      </c>
      <c r="B89" s="65" t="s">
        <v>158</v>
      </c>
      <c r="C89" s="64" t="s">
        <v>159</v>
      </c>
      <c r="D89" s="65" t="s">
        <v>1499</v>
      </c>
      <c r="E89" s="250">
        <v>6868.1</v>
      </c>
      <c r="F89" s="201"/>
      <c r="G89" s="205">
        <f t="shared" si="8"/>
        <v>0</v>
      </c>
    </row>
    <row r="90" spans="1:7" s="9" customFormat="1" ht="15" x14ac:dyDescent="0.25">
      <c r="A90" s="132" t="s">
        <v>1759</v>
      </c>
      <c r="B90" s="65" t="s">
        <v>160</v>
      </c>
      <c r="C90" s="64" t="s">
        <v>161</v>
      </c>
      <c r="D90" s="65" t="s">
        <v>1502</v>
      </c>
      <c r="E90" s="250">
        <v>973.11500000000001</v>
      </c>
      <c r="F90" s="201"/>
      <c r="G90" s="205">
        <f t="shared" si="8"/>
        <v>0</v>
      </c>
    </row>
    <row r="91" spans="1:7" s="9" customFormat="1" ht="15" x14ac:dyDescent="0.25">
      <c r="A91" s="132" t="s">
        <v>1760</v>
      </c>
      <c r="B91" s="65" t="s">
        <v>162</v>
      </c>
      <c r="C91" s="64" t="s">
        <v>163</v>
      </c>
      <c r="D91" s="65" t="s">
        <v>1507</v>
      </c>
      <c r="E91" s="250">
        <v>189041.27000000002</v>
      </c>
      <c r="F91" s="201"/>
      <c r="G91" s="205">
        <f t="shared" si="8"/>
        <v>0</v>
      </c>
    </row>
    <row r="92" spans="1:7" s="9" customFormat="1" ht="15" x14ac:dyDescent="0.25">
      <c r="A92" s="132" t="s">
        <v>1761</v>
      </c>
      <c r="B92" s="65" t="s">
        <v>164</v>
      </c>
      <c r="C92" s="64" t="s">
        <v>165</v>
      </c>
      <c r="D92" s="65" t="s">
        <v>1507</v>
      </c>
      <c r="E92" s="250">
        <v>18904.127000000004</v>
      </c>
      <c r="F92" s="201"/>
      <c r="G92" s="205">
        <f t="shared" si="8"/>
        <v>0</v>
      </c>
    </row>
    <row r="93" spans="1:7" s="9" customFormat="1" ht="15" x14ac:dyDescent="0.25">
      <c r="A93" s="132" t="s">
        <v>1762</v>
      </c>
      <c r="B93" s="65" t="s">
        <v>166</v>
      </c>
      <c r="C93" s="64" t="s">
        <v>167</v>
      </c>
      <c r="D93" s="65" t="s">
        <v>1507</v>
      </c>
      <c r="E93" s="250">
        <v>28245.01</v>
      </c>
      <c r="F93" s="201"/>
      <c r="G93" s="205">
        <f t="shared" si="8"/>
        <v>0</v>
      </c>
    </row>
    <row r="94" spans="1:7" s="9" customFormat="1" ht="15" x14ac:dyDescent="0.25">
      <c r="A94" s="132" t="s">
        <v>1763</v>
      </c>
      <c r="B94" s="65" t="s">
        <v>180</v>
      </c>
      <c r="C94" s="64" t="s">
        <v>181</v>
      </c>
      <c r="D94" s="65" t="s">
        <v>1502</v>
      </c>
      <c r="E94" s="250">
        <v>261.99</v>
      </c>
      <c r="F94" s="201"/>
      <c r="G94" s="205">
        <f t="shared" si="8"/>
        <v>0</v>
      </c>
    </row>
    <row r="95" spans="1:7" s="10" customFormat="1" ht="15" x14ac:dyDescent="0.25">
      <c r="A95" s="132" t="s">
        <v>1764</v>
      </c>
      <c r="B95" s="65" t="s">
        <v>182</v>
      </c>
      <c r="C95" s="64" t="s">
        <v>3214</v>
      </c>
      <c r="D95" s="65" t="s">
        <v>1499</v>
      </c>
      <c r="E95" s="250">
        <v>2619.9299999999998</v>
      </c>
      <c r="F95" s="201"/>
      <c r="G95" s="205">
        <f t="shared" si="8"/>
        <v>0</v>
      </c>
    </row>
    <row r="96" spans="1:7" s="9" customFormat="1" ht="15" x14ac:dyDescent="0.25">
      <c r="A96" s="132" t="s">
        <v>1765</v>
      </c>
      <c r="B96" s="65" t="s">
        <v>168</v>
      </c>
      <c r="C96" s="64" t="s">
        <v>1126</v>
      </c>
      <c r="D96" s="65" t="s">
        <v>1502</v>
      </c>
      <c r="E96" s="250">
        <v>2253.41</v>
      </c>
      <c r="F96" s="201"/>
      <c r="G96" s="205">
        <f t="shared" si="8"/>
        <v>0</v>
      </c>
    </row>
    <row r="97" spans="1:7" s="9" customFormat="1" ht="15" x14ac:dyDescent="0.25">
      <c r="A97" s="132" t="s">
        <v>1766</v>
      </c>
      <c r="B97" s="65" t="s">
        <v>173</v>
      </c>
      <c r="C97" s="64" t="s">
        <v>174</v>
      </c>
      <c r="D97" s="65" t="s">
        <v>1502</v>
      </c>
      <c r="E97" s="250">
        <v>2253.41</v>
      </c>
      <c r="F97" s="201"/>
      <c r="G97" s="205">
        <f t="shared" ref="G97:G120" si="9">ROUND(E97*F97,2)</f>
        <v>0</v>
      </c>
    </row>
    <row r="98" spans="1:7" s="9" customFormat="1" ht="15" x14ac:dyDescent="0.25">
      <c r="A98" s="132" t="s">
        <v>1767</v>
      </c>
      <c r="B98" s="65" t="s">
        <v>188</v>
      </c>
      <c r="C98" s="64" t="s">
        <v>189</v>
      </c>
      <c r="D98" s="65" t="s">
        <v>1498</v>
      </c>
      <c r="E98" s="250">
        <v>1</v>
      </c>
      <c r="F98" s="201"/>
      <c r="G98" s="205">
        <f t="shared" si="9"/>
        <v>0</v>
      </c>
    </row>
    <row r="99" spans="1:7" s="9" customFormat="1" ht="15" x14ac:dyDescent="0.25">
      <c r="A99" s="132" t="s">
        <v>1768</v>
      </c>
      <c r="B99" s="65" t="s">
        <v>190</v>
      </c>
      <c r="C99" s="64" t="s">
        <v>191</v>
      </c>
      <c r="D99" s="65" t="s">
        <v>1500</v>
      </c>
      <c r="E99" s="250">
        <v>374</v>
      </c>
      <c r="F99" s="201"/>
      <c r="G99" s="205">
        <f t="shared" si="9"/>
        <v>0</v>
      </c>
    </row>
    <row r="100" spans="1:7" s="9" customFormat="1" ht="15" x14ac:dyDescent="0.25">
      <c r="A100" s="132" t="s">
        <v>1769</v>
      </c>
      <c r="B100" s="65" t="s">
        <v>192</v>
      </c>
      <c r="C100" s="64" t="s">
        <v>193</v>
      </c>
      <c r="D100" s="65" t="s">
        <v>1500</v>
      </c>
      <c r="E100" s="250">
        <v>846</v>
      </c>
      <c r="F100" s="201"/>
      <c r="G100" s="205">
        <f t="shared" si="9"/>
        <v>0</v>
      </c>
    </row>
    <row r="101" spans="1:7" s="9" customFormat="1" ht="15" x14ac:dyDescent="0.25">
      <c r="A101" s="132" t="s">
        <v>1770</v>
      </c>
      <c r="B101" s="65" t="s">
        <v>194</v>
      </c>
      <c r="C101" s="64" t="s">
        <v>195</v>
      </c>
      <c r="D101" s="65" t="s">
        <v>1500</v>
      </c>
      <c r="E101" s="250">
        <v>468.3399809</v>
      </c>
      <c r="F101" s="201"/>
      <c r="G101" s="205">
        <f t="shared" si="9"/>
        <v>0</v>
      </c>
    </row>
    <row r="102" spans="1:7" s="9" customFormat="1" ht="15" x14ac:dyDescent="0.25">
      <c r="A102" s="132" t="s">
        <v>1771</v>
      </c>
      <c r="B102" s="65" t="s">
        <v>1511</v>
      </c>
      <c r="C102" s="64" t="s">
        <v>1512</v>
      </c>
      <c r="D102" s="65" t="s">
        <v>1502</v>
      </c>
      <c r="E102" s="250">
        <v>65.849999999999994</v>
      </c>
      <c r="F102" s="201"/>
      <c r="G102" s="205">
        <f t="shared" si="9"/>
        <v>0</v>
      </c>
    </row>
    <row r="103" spans="1:7" s="9" customFormat="1" ht="15" x14ac:dyDescent="0.25">
      <c r="A103" s="132" t="s">
        <v>1772</v>
      </c>
      <c r="B103" s="65" t="s">
        <v>196</v>
      </c>
      <c r="C103" s="64" t="s">
        <v>197</v>
      </c>
      <c r="D103" s="65" t="s">
        <v>1498</v>
      </c>
      <c r="E103" s="250">
        <v>1</v>
      </c>
      <c r="F103" s="201"/>
      <c r="G103" s="205">
        <f t="shared" si="9"/>
        <v>0</v>
      </c>
    </row>
    <row r="104" spans="1:7" s="9" customFormat="1" ht="15" x14ac:dyDescent="0.25">
      <c r="A104" s="132" t="s">
        <v>1773</v>
      </c>
      <c r="B104" s="65" t="s">
        <v>198</v>
      </c>
      <c r="C104" s="64" t="s">
        <v>199</v>
      </c>
      <c r="D104" s="65" t="s">
        <v>1500</v>
      </c>
      <c r="E104" s="250">
        <v>1225</v>
      </c>
      <c r="F104" s="201"/>
      <c r="G104" s="205">
        <f t="shared" si="9"/>
        <v>0</v>
      </c>
    </row>
    <row r="105" spans="1:7" s="9" customFormat="1" ht="15" x14ac:dyDescent="0.25">
      <c r="A105" s="132" t="s">
        <v>1774</v>
      </c>
      <c r="B105" s="65" t="s">
        <v>183</v>
      </c>
      <c r="C105" s="64" t="s">
        <v>184</v>
      </c>
      <c r="D105" s="65" t="s">
        <v>1502</v>
      </c>
      <c r="E105" s="250">
        <v>627.75</v>
      </c>
      <c r="F105" s="201"/>
      <c r="G105" s="205">
        <f t="shared" si="9"/>
        <v>0</v>
      </c>
    </row>
    <row r="106" spans="1:7" s="9" customFormat="1" ht="15" x14ac:dyDescent="0.25">
      <c r="A106" s="132" t="s">
        <v>1775</v>
      </c>
      <c r="B106" s="65" t="s">
        <v>170</v>
      </c>
      <c r="C106" s="64" t="s">
        <v>171</v>
      </c>
      <c r="D106" s="65" t="s">
        <v>1502</v>
      </c>
      <c r="E106" s="250">
        <v>38.17</v>
      </c>
      <c r="F106" s="201"/>
      <c r="G106" s="205">
        <f t="shared" si="9"/>
        <v>0</v>
      </c>
    </row>
    <row r="107" spans="1:7" s="6" customFormat="1" ht="15" x14ac:dyDescent="0.25">
      <c r="A107" s="132" t="s">
        <v>1776</v>
      </c>
      <c r="B107" s="65" t="s">
        <v>18</v>
      </c>
      <c r="C107" s="64" t="s">
        <v>19</v>
      </c>
      <c r="D107" s="65" t="s">
        <v>1499</v>
      </c>
      <c r="E107" s="250">
        <v>72.5</v>
      </c>
      <c r="F107" s="201"/>
      <c r="G107" s="205">
        <f t="shared" si="9"/>
        <v>0</v>
      </c>
    </row>
    <row r="108" spans="1:7" s="10" customFormat="1" ht="15" x14ac:dyDescent="0.25">
      <c r="A108" s="132" t="s">
        <v>1777</v>
      </c>
      <c r="B108" s="65" t="s">
        <v>1501</v>
      </c>
      <c r="C108" s="64" t="s">
        <v>20</v>
      </c>
      <c r="D108" s="65" t="s">
        <v>1499</v>
      </c>
      <c r="E108" s="250">
        <v>72.5</v>
      </c>
      <c r="F108" s="201"/>
      <c r="G108" s="205">
        <f t="shared" si="9"/>
        <v>0</v>
      </c>
    </row>
    <row r="109" spans="1:7" s="9" customFormat="1" ht="15" x14ac:dyDescent="0.25">
      <c r="A109" s="132" t="s">
        <v>1778</v>
      </c>
      <c r="B109" s="65" t="s">
        <v>21</v>
      </c>
      <c r="C109" s="64" t="s">
        <v>22</v>
      </c>
      <c r="D109" s="65" t="s">
        <v>1499</v>
      </c>
      <c r="E109" s="250">
        <v>72.5</v>
      </c>
      <c r="F109" s="201"/>
      <c r="G109" s="205">
        <f t="shared" si="9"/>
        <v>0</v>
      </c>
    </row>
    <row r="110" spans="1:7" s="9" customFormat="1" ht="15" x14ac:dyDescent="0.25">
      <c r="A110" s="132" t="s">
        <v>1779</v>
      </c>
      <c r="B110" s="65" t="s">
        <v>23</v>
      </c>
      <c r="C110" s="64" t="s">
        <v>24</v>
      </c>
      <c r="D110" s="65" t="s">
        <v>1502</v>
      </c>
      <c r="E110" s="250">
        <v>11.38</v>
      </c>
      <c r="F110" s="201"/>
      <c r="G110" s="205">
        <f t="shared" si="9"/>
        <v>0</v>
      </c>
    </row>
    <row r="111" spans="1:7" s="9" customFormat="1" ht="15" x14ac:dyDescent="0.25">
      <c r="A111" s="132" t="s">
        <v>1780</v>
      </c>
      <c r="B111" s="65" t="s">
        <v>25</v>
      </c>
      <c r="C111" s="64" t="s">
        <v>1999</v>
      </c>
      <c r="D111" s="65" t="s">
        <v>1500</v>
      </c>
      <c r="E111" s="250">
        <v>44</v>
      </c>
      <c r="F111" s="201"/>
      <c r="G111" s="205">
        <f t="shared" si="9"/>
        <v>0</v>
      </c>
    </row>
    <row r="112" spans="1:7" s="9" customFormat="1" ht="15" x14ac:dyDescent="0.25">
      <c r="A112" s="132" t="s">
        <v>1781</v>
      </c>
      <c r="B112" s="65" t="s">
        <v>26</v>
      </c>
      <c r="C112" s="64" t="s">
        <v>2000</v>
      </c>
      <c r="D112" s="65" t="s">
        <v>1500</v>
      </c>
      <c r="E112" s="250">
        <v>32.42</v>
      </c>
      <c r="F112" s="201"/>
      <c r="G112" s="205">
        <f t="shared" si="9"/>
        <v>0</v>
      </c>
    </row>
    <row r="113" spans="1:7" s="9" customFormat="1" ht="15" x14ac:dyDescent="0.25">
      <c r="A113" s="132" t="s">
        <v>1997</v>
      </c>
      <c r="B113" s="65" t="s">
        <v>27</v>
      </c>
      <c r="C113" s="64" t="s">
        <v>2001</v>
      </c>
      <c r="D113" s="65" t="s">
        <v>1500</v>
      </c>
      <c r="E113" s="250">
        <v>20</v>
      </c>
      <c r="F113" s="201"/>
      <c r="G113" s="205">
        <f t="shared" si="9"/>
        <v>0</v>
      </c>
    </row>
    <row r="114" spans="1:7" s="9" customFormat="1" ht="15" x14ac:dyDescent="0.25">
      <c r="A114" s="132" t="s">
        <v>2267</v>
      </c>
      <c r="B114" s="65" t="s">
        <v>28</v>
      </c>
      <c r="C114" s="64" t="s">
        <v>2002</v>
      </c>
      <c r="D114" s="65" t="s">
        <v>1500</v>
      </c>
      <c r="E114" s="250">
        <v>24.2</v>
      </c>
      <c r="F114" s="201"/>
      <c r="G114" s="205">
        <f t="shared" si="9"/>
        <v>0</v>
      </c>
    </row>
    <row r="115" spans="1:7" s="9" customFormat="1" ht="15" x14ac:dyDescent="0.25">
      <c r="A115" s="132" t="s">
        <v>2268</v>
      </c>
      <c r="B115" s="65" t="s">
        <v>29</v>
      </c>
      <c r="C115" s="64" t="s">
        <v>30</v>
      </c>
      <c r="D115" s="65" t="s">
        <v>1500</v>
      </c>
      <c r="E115" s="250">
        <v>225</v>
      </c>
      <c r="F115" s="201"/>
      <c r="G115" s="205">
        <f t="shared" si="9"/>
        <v>0</v>
      </c>
    </row>
    <row r="116" spans="1:7" s="9" customFormat="1" ht="15" x14ac:dyDescent="0.25">
      <c r="A116" s="132" t="s">
        <v>2269</v>
      </c>
      <c r="B116" s="65" t="s">
        <v>31</v>
      </c>
      <c r="C116" s="64" t="s">
        <v>32</v>
      </c>
      <c r="D116" s="65" t="s">
        <v>1498</v>
      </c>
      <c r="E116" s="250">
        <v>2</v>
      </c>
      <c r="F116" s="201"/>
      <c r="G116" s="205">
        <f t="shared" si="9"/>
        <v>0</v>
      </c>
    </row>
    <row r="117" spans="1:7" s="6" customFormat="1" ht="15" x14ac:dyDescent="0.25">
      <c r="A117" s="132" t="s">
        <v>2270</v>
      </c>
      <c r="B117" s="65" t="s">
        <v>33</v>
      </c>
      <c r="C117" s="64" t="s">
        <v>34</v>
      </c>
      <c r="D117" s="65" t="s">
        <v>1499</v>
      </c>
      <c r="E117" s="250">
        <v>203.6</v>
      </c>
      <c r="F117" s="201"/>
      <c r="G117" s="205">
        <f t="shared" si="9"/>
        <v>0</v>
      </c>
    </row>
    <row r="118" spans="1:7" s="9" customFormat="1" ht="15" x14ac:dyDescent="0.25">
      <c r="A118" s="132" t="s">
        <v>2271</v>
      </c>
      <c r="B118" s="65" t="s">
        <v>35</v>
      </c>
      <c r="C118" s="64" t="s">
        <v>1503</v>
      </c>
      <c r="D118" s="65" t="s">
        <v>1499</v>
      </c>
      <c r="E118" s="250">
        <v>203.6</v>
      </c>
      <c r="F118" s="201"/>
      <c r="G118" s="205">
        <f t="shared" si="9"/>
        <v>0</v>
      </c>
    </row>
    <row r="119" spans="1:7" s="9" customFormat="1" ht="15" x14ac:dyDescent="0.25">
      <c r="A119" s="132" t="s">
        <v>2272</v>
      </c>
      <c r="B119" s="65" t="s">
        <v>148</v>
      </c>
      <c r="C119" s="64" t="s">
        <v>149</v>
      </c>
      <c r="D119" s="65" t="s">
        <v>1502</v>
      </c>
      <c r="E119" s="250">
        <v>15944.45</v>
      </c>
      <c r="F119" s="201"/>
      <c r="G119" s="205">
        <f t="shared" si="9"/>
        <v>0</v>
      </c>
    </row>
    <row r="120" spans="1:7" s="9" customFormat="1" ht="15" x14ac:dyDescent="0.25">
      <c r="A120" s="132" t="s">
        <v>2273</v>
      </c>
      <c r="B120" s="65" t="s">
        <v>146</v>
      </c>
      <c r="C120" s="64" t="s">
        <v>147</v>
      </c>
      <c r="D120" s="65" t="s">
        <v>1510</v>
      </c>
      <c r="E120" s="250">
        <v>47833.337657999989</v>
      </c>
      <c r="F120" s="201"/>
      <c r="G120" s="205">
        <f t="shared" si="9"/>
        <v>0</v>
      </c>
    </row>
    <row r="121" spans="1:7" s="9" customFormat="1" ht="15" x14ac:dyDescent="0.25">
      <c r="A121" s="132"/>
      <c r="B121" s="65"/>
      <c r="C121" s="64"/>
      <c r="D121" s="65"/>
      <c r="E121" s="250"/>
      <c r="F121" s="201"/>
      <c r="G121" s="205"/>
    </row>
    <row r="122" spans="1:7" s="9" customFormat="1" ht="15.75" x14ac:dyDescent="0.25">
      <c r="A122" s="130" t="s">
        <v>1187</v>
      </c>
      <c r="B122" s="52"/>
      <c r="C122" s="53" t="s">
        <v>216</v>
      </c>
      <c r="D122" s="52"/>
      <c r="E122" s="194"/>
      <c r="F122" s="203"/>
      <c r="G122" s="204">
        <f>SUM(G123:G128)</f>
        <v>0</v>
      </c>
    </row>
    <row r="123" spans="1:7" s="9" customFormat="1" ht="15" x14ac:dyDescent="0.25">
      <c r="A123" s="132" t="s">
        <v>1188</v>
      </c>
      <c r="B123" s="65" t="s">
        <v>219</v>
      </c>
      <c r="C123" s="64" t="s">
        <v>220</v>
      </c>
      <c r="D123" s="65" t="s">
        <v>1507</v>
      </c>
      <c r="E123" s="250">
        <v>64141.18</v>
      </c>
      <c r="F123" s="201"/>
      <c r="G123" s="202">
        <f>ROUND(E123*F123,2)</f>
        <v>0</v>
      </c>
    </row>
    <row r="124" spans="1:7" s="9" customFormat="1" ht="15" x14ac:dyDescent="0.25">
      <c r="A124" s="132" t="s">
        <v>1975</v>
      </c>
      <c r="B124" s="65" t="s">
        <v>242</v>
      </c>
      <c r="C124" s="64" t="s">
        <v>243</v>
      </c>
      <c r="D124" s="65" t="s">
        <v>1500</v>
      </c>
      <c r="E124" s="250">
        <v>3650</v>
      </c>
      <c r="F124" s="201"/>
      <c r="G124" s="202">
        <f t="shared" ref="G124:G126" si="10">ROUND(E124*F124,2)</f>
        <v>0</v>
      </c>
    </row>
    <row r="125" spans="1:7" s="9" customFormat="1" ht="15" x14ac:dyDescent="0.25">
      <c r="A125" s="132" t="s">
        <v>1976</v>
      </c>
      <c r="B125" s="65" t="s">
        <v>244</v>
      </c>
      <c r="C125" s="64" t="s">
        <v>245</v>
      </c>
      <c r="D125" s="65" t="s">
        <v>1500</v>
      </c>
      <c r="E125" s="250">
        <v>2540</v>
      </c>
      <c r="F125" s="201"/>
      <c r="G125" s="202">
        <f t="shared" ref="G125" si="11">ROUND(E125*F125,2)</f>
        <v>0</v>
      </c>
    </row>
    <row r="126" spans="1:7" s="9" customFormat="1" ht="15" x14ac:dyDescent="0.25">
      <c r="A126" s="132" t="s">
        <v>1977</v>
      </c>
      <c r="B126" s="65" t="s">
        <v>233</v>
      </c>
      <c r="C126" s="64" t="s">
        <v>234</v>
      </c>
      <c r="D126" s="65" t="s">
        <v>1499</v>
      </c>
      <c r="E126" s="250">
        <v>2964.26</v>
      </c>
      <c r="F126" s="201"/>
      <c r="G126" s="202">
        <f t="shared" si="10"/>
        <v>0</v>
      </c>
    </row>
    <row r="127" spans="1:7" s="9" customFormat="1" ht="15" x14ac:dyDescent="0.25">
      <c r="A127" s="132" t="s">
        <v>1978</v>
      </c>
      <c r="B127" s="65" t="s">
        <v>430</v>
      </c>
      <c r="C127" s="64" t="s">
        <v>431</v>
      </c>
      <c r="D127" s="65" t="s">
        <v>1507</v>
      </c>
      <c r="E127" s="250">
        <v>64141.18</v>
      </c>
      <c r="F127" s="201"/>
      <c r="G127" s="202">
        <f t="shared" ref="G127" si="12">ROUND(E127*F127,2)</f>
        <v>0</v>
      </c>
    </row>
    <row r="128" spans="1:7" s="9" customFormat="1" ht="15" x14ac:dyDescent="0.25">
      <c r="A128" s="132"/>
      <c r="B128" s="65"/>
      <c r="C128" s="64"/>
      <c r="D128" s="65"/>
      <c r="E128" s="250"/>
      <c r="F128" s="201"/>
      <c r="G128" s="202"/>
    </row>
    <row r="129" spans="1:7" s="9" customFormat="1" ht="15.75" x14ac:dyDescent="0.25">
      <c r="A129" s="130" t="s">
        <v>1189</v>
      </c>
      <c r="B129" s="52"/>
      <c r="C129" s="53" t="s">
        <v>1192</v>
      </c>
      <c r="D129" s="52"/>
      <c r="E129" s="194"/>
      <c r="F129" s="203"/>
      <c r="G129" s="204">
        <f>SUM(G130:G137)</f>
        <v>0</v>
      </c>
    </row>
    <row r="130" spans="1:7" s="9" customFormat="1" ht="15" x14ac:dyDescent="0.25">
      <c r="A130" s="132" t="s">
        <v>1190</v>
      </c>
      <c r="B130" s="65" t="s">
        <v>201</v>
      </c>
      <c r="C130" s="64" t="s">
        <v>202</v>
      </c>
      <c r="D130" s="65" t="s">
        <v>1499</v>
      </c>
      <c r="E130" s="250">
        <v>8867.58</v>
      </c>
      <c r="F130" s="201"/>
      <c r="G130" s="205">
        <f>ROUND(E130*F130,2)</f>
        <v>0</v>
      </c>
    </row>
    <row r="131" spans="1:7" s="9" customFormat="1" ht="15" x14ac:dyDescent="0.25">
      <c r="A131" s="132" t="s">
        <v>2871</v>
      </c>
      <c r="B131" s="65" t="s">
        <v>208</v>
      </c>
      <c r="C131" s="64" t="s">
        <v>209</v>
      </c>
      <c r="D131" s="65" t="s">
        <v>1499</v>
      </c>
      <c r="E131" s="250">
        <v>2084.19</v>
      </c>
      <c r="F131" s="201"/>
      <c r="G131" s="205">
        <f t="shared" ref="G131:G136" si="13">ROUND(E131*F131,2)</f>
        <v>0</v>
      </c>
    </row>
    <row r="132" spans="1:7" s="9" customFormat="1" ht="15" x14ac:dyDescent="0.25">
      <c r="A132" s="132" t="s">
        <v>1782</v>
      </c>
      <c r="B132" s="65" t="s">
        <v>212</v>
      </c>
      <c r="C132" s="64" t="s">
        <v>213</v>
      </c>
      <c r="D132" s="65" t="s">
        <v>1499</v>
      </c>
      <c r="E132" s="250">
        <v>5986.69</v>
      </c>
      <c r="F132" s="201"/>
      <c r="G132" s="205">
        <f t="shared" si="13"/>
        <v>0</v>
      </c>
    </row>
    <row r="133" spans="1:7" s="9" customFormat="1" ht="15" x14ac:dyDescent="0.25">
      <c r="A133" s="132" t="s">
        <v>1783</v>
      </c>
      <c r="B133" s="65" t="s">
        <v>210</v>
      </c>
      <c r="C133" s="64" t="s">
        <v>211</v>
      </c>
      <c r="D133" s="65" t="s">
        <v>1499</v>
      </c>
      <c r="E133" s="250">
        <v>14237.19</v>
      </c>
      <c r="F133" s="201"/>
      <c r="G133" s="205">
        <f t="shared" si="13"/>
        <v>0</v>
      </c>
    </row>
    <row r="134" spans="1:7" s="9" customFormat="1" ht="15" x14ac:dyDescent="0.25">
      <c r="A134" s="132" t="s">
        <v>1784</v>
      </c>
      <c r="B134" s="65" t="s">
        <v>204</v>
      </c>
      <c r="C134" s="64" t="s">
        <v>205</v>
      </c>
      <c r="D134" s="65" t="s">
        <v>1502</v>
      </c>
      <c r="E134" s="250">
        <v>177.78</v>
      </c>
      <c r="F134" s="201"/>
      <c r="G134" s="205">
        <f t="shared" si="13"/>
        <v>0</v>
      </c>
    </row>
    <row r="135" spans="1:7" s="9" customFormat="1" ht="15" x14ac:dyDescent="0.25">
      <c r="A135" s="132" t="s">
        <v>1785</v>
      </c>
      <c r="B135" s="65" t="s">
        <v>384</v>
      </c>
      <c r="C135" s="64" t="s">
        <v>385</v>
      </c>
      <c r="D135" s="65" t="s">
        <v>1499</v>
      </c>
      <c r="E135" s="250">
        <v>20223.88</v>
      </c>
      <c r="F135" s="201"/>
      <c r="G135" s="205">
        <f t="shared" si="13"/>
        <v>0</v>
      </c>
    </row>
    <row r="136" spans="1:7" s="9" customFormat="1" ht="15" x14ac:dyDescent="0.25">
      <c r="A136" s="132" t="s">
        <v>1786</v>
      </c>
      <c r="B136" s="65" t="s">
        <v>2282</v>
      </c>
      <c r="C136" s="64" t="s">
        <v>3218</v>
      </c>
      <c r="D136" s="65" t="s">
        <v>16</v>
      </c>
      <c r="E136" s="250">
        <v>6024.94</v>
      </c>
      <c r="F136" s="206"/>
      <c r="G136" s="205">
        <f t="shared" si="13"/>
        <v>0</v>
      </c>
    </row>
    <row r="137" spans="1:7" s="9" customFormat="1" ht="15" x14ac:dyDescent="0.25">
      <c r="A137" s="133"/>
      <c r="B137" s="65"/>
      <c r="C137" s="64"/>
      <c r="D137" s="65"/>
      <c r="E137" s="250"/>
      <c r="F137" s="207"/>
      <c r="G137" s="205"/>
    </row>
    <row r="138" spans="1:7" s="9" customFormat="1" ht="15.75" x14ac:dyDescent="0.25">
      <c r="A138" s="130" t="s">
        <v>1191</v>
      </c>
      <c r="B138" s="52"/>
      <c r="C138" s="53" t="s">
        <v>383</v>
      </c>
      <c r="D138" s="52"/>
      <c r="E138" s="194"/>
      <c r="F138" s="203"/>
      <c r="G138" s="204">
        <f>SUM(G139:G149)</f>
        <v>0</v>
      </c>
    </row>
    <row r="139" spans="1:7" s="9" customFormat="1" ht="15" x14ac:dyDescent="0.25">
      <c r="A139" s="132" t="s">
        <v>1193</v>
      </c>
      <c r="B139" s="65" t="s">
        <v>393</v>
      </c>
      <c r="C139" s="64" t="s">
        <v>394</v>
      </c>
      <c r="D139" s="65" t="s">
        <v>1500</v>
      </c>
      <c r="E139" s="250">
        <v>850</v>
      </c>
      <c r="F139" s="201"/>
      <c r="G139" s="205">
        <f t="shared" ref="G139:G148" si="14">ROUND(E139*F139,2)</f>
        <v>0</v>
      </c>
    </row>
    <row r="140" spans="1:7" s="9" customFormat="1" ht="15" x14ac:dyDescent="0.25">
      <c r="A140" s="132" t="s">
        <v>1194</v>
      </c>
      <c r="B140" s="65" t="s">
        <v>413</v>
      </c>
      <c r="C140" s="64" t="s">
        <v>414</v>
      </c>
      <c r="D140" s="65" t="s">
        <v>1499</v>
      </c>
      <c r="E140" s="250">
        <v>2511.0499999999997</v>
      </c>
      <c r="F140" s="201"/>
      <c r="G140" s="205">
        <f t="shared" si="14"/>
        <v>0</v>
      </c>
    </row>
    <row r="141" spans="1:7" s="9" customFormat="1" ht="15" x14ac:dyDescent="0.25">
      <c r="A141" s="132" t="s">
        <v>1195</v>
      </c>
      <c r="B141" s="65" t="s">
        <v>417</v>
      </c>
      <c r="C141" s="64" t="s">
        <v>418</v>
      </c>
      <c r="D141" s="65" t="s">
        <v>1499</v>
      </c>
      <c r="E141" s="250">
        <v>2849.1899999999996</v>
      </c>
      <c r="F141" s="201"/>
      <c r="G141" s="205">
        <f t="shared" si="14"/>
        <v>0</v>
      </c>
    </row>
    <row r="142" spans="1:7" s="9" customFormat="1" ht="15" x14ac:dyDescent="0.25">
      <c r="A142" s="132" t="s">
        <v>1196</v>
      </c>
      <c r="B142" s="65" t="s">
        <v>409</v>
      </c>
      <c r="C142" s="64" t="s">
        <v>410</v>
      </c>
      <c r="D142" s="65" t="s">
        <v>1499</v>
      </c>
      <c r="E142" s="250">
        <v>938.53</v>
      </c>
      <c r="F142" s="201"/>
      <c r="G142" s="205">
        <f t="shared" si="14"/>
        <v>0</v>
      </c>
    </row>
    <row r="143" spans="1:7" s="9" customFormat="1" ht="15" x14ac:dyDescent="0.25">
      <c r="A143" s="132" t="s">
        <v>1197</v>
      </c>
      <c r="B143" s="65" t="s">
        <v>419</v>
      </c>
      <c r="C143" s="64" t="s">
        <v>420</v>
      </c>
      <c r="D143" s="65" t="s">
        <v>1499</v>
      </c>
      <c r="E143" s="250">
        <v>713.69</v>
      </c>
      <c r="F143" s="201"/>
      <c r="G143" s="205">
        <f t="shared" si="14"/>
        <v>0</v>
      </c>
    </row>
    <row r="144" spans="1:7" s="9" customFormat="1" ht="15" x14ac:dyDescent="0.25">
      <c r="A144" s="132" t="s">
        <v>1198</v>
      </c>
      <c r="B144" s="65" t="s">
        <v>411</v>
      </c>
      <c r="C144" s="64" t="s">
        <v>412</v>
      </c>
      <c r="D144" s="65" t="s">
        <v>1499</v>
      </c>
      <c r="E144" s="250">
        <v>9590.0300000000007</v>
      </c>
      <c r="F144" s="201"/>
      <c r="G144" s="205">
        <f t="shared" si="14"/>
        <v>0</v>
      </c>
    </row>
    <row r="145" spans="1:7" s="9" customFormat="1" ht="15" x14ac:dyDescent="0.25">
      <c r="A145" s="132" t="s">
        <v>1199</v>
      </c>
      <c r="B145" s="65" t="s">
        <v>407</v>
      </c>
      <c r="C145" s="64" t="s">
        <v>408</v>
      </c>
      <c r="D145" s="65" t="s">
        <v>1499</v>
      </c>
      <c r="E145" s="250">
        <v>2791.47</v>
      </c>
      <c r="F145" s="201"/>
      <c r="G145" s="205">
        <f t="shared" si="14"/>
        <v>0</v>
      </c>
    </row>
    <row r="146" spans="1:7" s="9" customFormat="1" ht="15" x14ac:dyDescent="0.25">
      <c r="A146" s="132" t="s">
        <v>1200</v>
      </c>
      <c r="B146" s="65" t="s">
        <v>415</v>
      </c>
      <c r="C146" s="64" t="s">
        <v>416</v>
      </c>
      <c r="D146" s="65" t="s">
        <v>1499</v>
      </c>
      <c r="E146" s="250">
        <v>1770.46</v>
      </c>
      <c r="F146" s="201"/>
      <c r="G146" s="205">
        <f t="shared" si="14"/>
        <v>0</v>
      </c>
    </row>
    <row r="147" spans="1:7" s="9" customFormat="1" ht="15" x14ac:dyDescent="0.25">
      <c r="A147" s="132" t="s">
        <v>1787</v>
      </c>
      <c r="B147" s="65" t="s">
        <v>387</v>
      </c>
      <c r="C147" s="64" t="s">
        <v>388</v>
      </c>
      <c r="D147" s="65" t="s">
        <v>1500</v>
      </c>
      <c r="E147" s="250">
        <v>276.91500000000002</v>
      </c>
      <c r="F147" s="201"/>
      <c r="G147" s="205">
        <f t="shared" si="14"/>
        <v>0</v>
      </c>
    </row>
    <row r="148" spans="1:7" s="9" customFormat="1" ht="15" x14ac:dyDescent="0.25">
      <c r="A148" s="132" t="s">
        <v>1788</v>
      </c>
      <c r="B148" s="65" t="s">
        <v>186</v>
      </c>
      <c r="C148" s="64" t="s">
        <v>187</v>
      </c>
      <c r="D148" s="65" t="s">
        <v>1500</v>
      </c>
      <c r="E148" s="250">
        <v>228.19499999999999</v>
      </c>
      <c r="F148" s="201"/>
      <c r="G148" s="205">
        <f t="shared" si="14"/>
        <v>0</v>
      </c>
    </row>
    <row r="149" spans="1:7" s="9" customFormat="1" ht="15" x14ac:dyDescent="0.25">
      <c r="A149" s="132"/>
      <c r="B149" s="65"/>
      <c r="C149" s="64"/>
      <c r="D149" s="65"/>
      <c r="E149" s="250"/>
      <c r="F149" s="201"/>
      <c r="G149" s="205"/>
    </row>
    <row r="150" spans="1:7" s="9" customFormat="1" ht="15.75" x14ac:dyDescent="0.25">
      <c r="A150" s="130" t="s">
        <v>1201</v>
      </c>
      <c r="B150" s="52"/>
      <c r="C150" s="53" t="s">
        <v>1212</v>
      </c>
      <c r="D150" s="52"/>
      <c r="E150" s="194"/>
      <c r="F150" s="203"/>
      <c r="G150" s="204">
        <f>SUM(G151:G161)</f>
        <v>0</v>
      </c>
    </row>
    <row r="151" spans="1:7" s="9" customFormat="1" ht="15" x14ac:dyDescent="0.25">
      <c r="A151" s="132" t="s">
        <v>1202</v>
      </c>
      <c r="B151" s="65" t="s">
        <v>250</v>
      </c>
      <c r="C151" s="64" t="s">
        <v>251</v>
      </c>
      <c r="D151" s="65" t="s">
        <v>1499</v>
      </c>
      <c r="E151" s="250">
        <v>14922.66</v>
      </c>
      <c r="F151" s="201"/>
      <c r="G151" s="205">
        <f>ROUND(E151*F151,2)</f>
        <v>0</v>
      </c>
    </row>
    <row r="152" spans="1:7" s="9" customFormat="1" ht="15" x14ac:dyDescent="0.25">
      <c r="A152" s="132" t="s">
        <v>1203</v>
      </c>
      <c r="B152" s="65" t="s">
        <v>252</v>
      </c>
      <c r="C152" s="64" t="s">
        <v>2868</v>
      </c>
      <c r="D152" s="65" t="s">
        <v>1499</v>
      </c>
      <c r="E152" s="250">
        <v>3437.32</v>
      </c>
      <c r="F152" s="201"/>
      <c r="G152" s="205">
        <f t="shared" ref="G152:G160" si="15">ROUND(E152*F152,2)</f>
        <v>0</v>
      </c>
    </row>
    <row r="153" spans="1:7" s="9" customFormat="1" ht="15" x14ac:dyDescent="0.25">
      <c r="A153" s="132" t="s">
        <v>1204</v>
      </c>
      <c r="B153" s="65" t="s">
        <v>253</v>
      </c>
      <c r="C153" s="64" t="s">
        <v>254</v>
      </c>
      <c r="D153" s="65" t="s">
        <v>1499</v>
      </c>
      <c r="E153" s="250">
        <v>18359.98</v>
      </c>
      <c r="F153" s="201"/>
      <c r="G153" s="205">
        <f t="shared" si="15"/>
        <v>0</v>
      </c>
    </row>
    <row r="154" spans="1:7" s="9" customFormat="1" ht="15" x14ac:dyDescent="0.25">
      <c r="A154" s="132" t="s">
        <v>1205</v>
      </c>
      <c r="B154" s="65" t="s">
        <v>255</v>
      </c>
      <c r="C154" s="64" t="s">
        <v>256</v>
      </c>
      <c r="D154" s="65" t="s">
        <v>1499</v>
      </c>
      <c r="E154" s="250">
        <v>18359.98</v>
      </c>
      <c r="F154" s="201"/>
      <c r="G154" s="205">
        <f t="shared" ref="G154" si="16">ROUND(E154*F154,2)</f>
        <v>0</v>
      </c>
    </row>
    <row r="155" spans="1:7" s="9" customFormat="1" ht="15" x14ac:dyDescent="0.25">
      <c r="A155" s="132" t="s">
        <v>1206</v>
      </c>
      <c r="B155" s="65" t="s">
        <v>268</v>
      </c>
      <c r="C155" s="64" t="s">
        <v>269</v>
      </c>
      <c r="D155" s="65" t="s">
        <v>1499</v>
      </c>
      <c r="E155" s="250">
        <v>6992.9</v>
      </c>
      <c r="F155" s="201"/>
      <c r="G155" s="205">
        <f t="shared" si="15"/>
        <v>0</v>
      </c>
    </row>
    <row r="156" spans="1:7" s="9" customFormat="1" ht="15" x14ac:dyDescent="0.25">
      <c r="A156" s="132" t="s">
        <v>1207</v>
      </c>
      <c r="B156" s="65" t="s">
        <v>266</v>
      </c>
      <c r="C156" s="64" t="s">
        <v>267</v>
      </c>
      <c r="D156" s="65" t="s">
        <v>1500</v>
      </c>
      <c r="E156" s="250">
        <v>2448.04</v>
      </c>
      <c r="F156" s="201"/>
      <c r="G156" s="205">
        <f t="shared" si="15"/>
        <v>0</v>
      </c>
    </row>
    <row r="157" spans="1:7" s="9" customFormat="1" ht="15" x14ac:dyDescent="0.25">
      <c r="A157" s="132" t="s">
        <v>1208</v>
      </c>
      <c r="B157" s="65" t="s">
        <v>276</v>
      </c>
      <c r="C157" s="64" t="s">
        <v>2003</v>
      </c>
      <c r="D157" s="65" t="s">
        <v>1499</v>
      </c>
      <c r="E157" s="250">
        <v>6024.94</v>
      </c>
      <c r="F157" s="201"/>
      <c r="G157" s="205">
        <f t="shared" si="15"/>
        <v>0</v>
      </c>
    </row>
    <row r="158" spans="1:7" s="9" customFormat="1" ht="15" x14ac:dyDescent="0.25">
      <c r="A158" s="132" t="s">
        <v>1209</v>
      </c>
      <c r="B158" s="65" t="s">
        <v>206</v>
      </c>
      <c r="C158" s="64" t="s">
        <v>207</v>
      </c>
      <c r="D158" s="65" t="s">
        <v>1499</v>
      </c>
      <c r="E158" s="250">
        <v>231.38</v>
      </c>
      <c r="F158" s="201"/>
      <c r="G158" s="205">
        <f t="shared" si="15"/>
        <v>0</v>
      </c>
    </row>
    <row r="159" spans="1:7" s="9" customFormat="1" ht="15" x14ac:dyDescent="0.25">
      <c r="A159" s="132" t="s">
        <v>1210</v>
      </c>
      <c r="B159" s="65"/>
      <c r="C159" s="64" t="s">
        <v>2007</v>
      </c>
      <c r="D159" s="65" t="s">
        <v>1499</v>
      </c>
      <c r="E159" s="250">
        <v>67.180000000000007</v>
      </c>
      <c r="F159" s="201"/>
      <c r="G159" s="205">
        <f t="shared" si="15"/>
        <v>0</v>
      </c>
    </row>
    <row r="160" spans="1:7" s="10" customFormat="1" ht="15" x14ac:dyDescent="0.25">
      <c r="A160" s="132" t="s">
        <v>1979</v>
      </c>
      <c r="B160" s="51" t="s">
        <v>278</v>
      </c>
      <c r="C160" s="64" t="s">
        <v>2004</v>
      </c>
      <c r="D160" s="65" t="s">
        <v>1499</v>
      </c>
      <c r="E160" s="249">
        <v>258.25</v>
      </c>
      <c r="F160" s="201"/>
      <c r="G160" s="202">
        <f t="shared" si="15"/>
        <v>0</v>
      </c>
    </row>
    <row r="161" spans="1:7" s="6" customFormat="1" ht="15" x14ac:dyDescent="0.25">
      <c r="A161" s="134"/>
      <c r="B161" s="24"/>
      <c r="C161" s="5"/>
      <c r="D161" s="24"/>
      <c r="E161" s="195"/>
      <c r="F161" s="208"/>
      <c r="G161" s="209"/>
    </row>
    <row r="162" spans="1:7" s="9" customFormat="1" ht="15.75" x14ac:dyDescent="0.25">
      <c r="A162" s="130" t="s">
        <v>1211</v>
      </c>
      <c r="B162" s="52"/>
      <c r="C162" s="53" t="s">
        <v>1222</v>
      </c>
      <c r="D162" s="52"/>
      <c r="E162" s="194"/>
      <c r="F162" s="203"/>
      <c r="G162" s="204">
        <f>SUM(G163:G186)</f>
        <v>0</v>
      </c>
    </row>
    <row r="163" spans="1:7" s="9" customFormat="1" ht="15" x14ac:dyDescent="0.25">
      <c r="A163" s="132" t="s">
        <v>1213</v>
      </c>
      <c r="B163" s="65" t="s">
        <v>247</v>
      </c>
      <c r="C163" s="64" t="s">
        <v>248</v>
      </c>
      <c r="D163" s="65" t="s">
        <v>1502</v>
      </c>
      <c r="E163" s="250">
        <v>1456.8344</v>
      </c>
      <c r="F163" s="201"/>
      <c r="G163" s="205">
        <f t="shared" ref="G163:G184" si="17">ROUND(E163*F163,2)</f>
        <v>0</v>
      </c>
    </row>
    <row r="164" spans="1:7" s="9" customFormat="1" ht="15" x14ac:dyDescent="0.25">
      <c r="A164" s="132" t="s">
        <v>1214</v>
      </c>
      <c r="B164" s="65" t="s">
        <v>249</v>
      </c>
      <c r="C164" s="64" t="s">
        <v>2867</v>
      </c>
      <c r="D164" s="65" t="s">
        <v>1499</v>
      </c>
      <c r="E164" s="250">
        <v>20811.919999999998</v>
      </c>
      <c r="F164" s="201"/>
      <c r="G164" s="205">
        <f t="shared" si="17"/>
        <v>0</v>
      </c>
    </row>
    <row r="165" spans="1:7" s="9" customFormat="1" ht="15" x14ac:dyDescent="0.25">
      <c r="A165" s="132" t="s">
        <v>1215</v>
      </c>
      <c r="B165" s="65" t="s">
        <v>1513</v>
      </c>
      <c r="C165" s="64" t="s">
        <v>1514</v>
      </c>
      <c r="D165" s="65" t="s">
        <v>1499</v>
      </c>
      <c r="E165" s="250">
        <v>1183.0999999999999</v>
      </c>
      <c r="F165" s="201"/>
      <c r="G165" s="205">
        <f t="shared" si="17"/>
        <v>0</v>
      </c>
    </row>
    <row r="166" spans="1:7" s="9" customFormat="1" ht="15" x14ac:dyDescent="0.25">
      <c r="A166" s="132" t="s">
        <v>1216</v>
      </c>
      <c r="B166" s="65" t="s">
        <v>282</v>
      </c>
      <c r="C166" s="64" t="s">
        <v>283</v>
      </c>
      <c r="D166" s="65" t="s">
        <v>1499</v>
      </c>
      <c r="E166" s="250">
        <v>6014.73</v>
      </c>
      <c r="F166" s="201"/>
      <c r="G166" s="205">
        <f t="shared" si="17"/>
        <v>0</v>
      </c>
    </row>
    <row r="167" spans="1:7" s="9" customFormat="1" ht="15" x14ac:dyDescent="0.25">
      <c r="A167" s="132" t="s">
        <v>1217</v>
      </c>
      <c r="B167" s="65" t="s">
        <v>2286</v>
      </c>
      <c r="C167" s="64" t="s">
        <v>1224</v>
      </c>
      <c r="D167" s="65" t="s">
        <v>17</v>
      </c>
      <c r="E167" s="250">
        <v>5035.8900000000003</v>
      </c>
      <c r="F167" s="210"/>
      <c r="G167" s="205">
        <f t="shared" si="17"/>
        <v>0</v>
      </c>
    </row>
    <row r="168" spans="1:7" s="9" customFormat="1" ht="15" x14ac:dyDescent="0.25">
      <c r="A168" s="132" t="s">
        <v>1218</v>
      </c>
      <c r="B168" s="65" t="s">
        <v>2287</v>
      </c>
      <c r="C168" s="64" t="s">
        <v>2279</v>
      </c>
      <c r="D168" s="65" t="s">
        <v>17</v>
      </c>
      <c r="E168" s="250">
        <v>5035.8900000000003</v>
      </c>
      <c r="F168" s="210"/>
      <c r="G168" s="205">
        <f t="shared" ref="G168" si="18">ROUND(E168*F168,2)</f>
        <v>0</v>
      </c>
    </row>
    <row r="169" spans="1:7" s="9" customFormat="1" ht="15" x14ac:dyDescent="0.25">
      <c r="A169" s="132" t="s">
        <v>1219</v>
      </c>
      <c r="B169" s="65" t="s">
        <v>2288</v>
      </c>
      <c r="C169" s="64" t="s">
        <v>1225</v>
      </c>
      <c r="D169" s="65" t="s">
        <v>17</v>
      </c>
      <c r="E169" s="250">
        <v>7553.8350000000009</v>
      </c>
      <c r="F169" s="210"/>
      <c r="G169" s="205">
        <f t="shared" si="17"/>
        <v>0</v>
      </c>
    </row>
    <row r="170" spans="1:7" s="9" customFormat="1" ht="15" x14ac:dyDescent="0.25">
      <c r="A170" s="132" t="s">
        <v>1220</v>
      </c>
      <c r="B170" s="65" t="s">
        <v>2289</v>
      </c>
      <c r="C170" s="64" t="s">
        <v>1226</v>
      </c>
      <c r="D170" s="65" t="s">
        <v>16</v>
      </c>
      <c r="E170" s="250">
        <v>6014.73</v>
      </c>
      <c r="F170" s="210"/>
      <c r="G170" s="205">
        <f t="shared" si="17"/>
        <v>0</v>
      </c>
    </row>
    <row r="171" spans="1:7" s="9" customFormat="1" ht="15" x14ac:dyDescent="0.25">
      <c r="A171" s="132" t="s">
        <v>1630</v>
      </c>
      <c r="B171" s="65" t="s">
        <v>2290</v>
      </c>
      <c r="C171" s="64" t="s">
        <v>1227</v>
      </c>
      <c r="D171" s="65" t="s">
        <v>16</v>
      </c>
      <c r="E171" s="250">
        <v>6014.73</v>
      </c>
      <c r="F171" s="210"/>
      <c r="G171" s="205">
        <f t="shared" si="17"/>
        <v>0</v>
      </c>
    </row>
    <row r="172" spans="1:7" s="9" customFormat="1" ht="15" x14ac:dyDescent="0.25">
      <c r="A172" s="132" t="s">
        <v>1789</v>
      </c>
      <c r="B172" s="65" t="s">
        <v>271</v>
      </c>
      <c r="C172" s="64" t="s">
        <v>272</v>
      </c>
      <c r="D172" s="65" t="s">
        <v>1499</v>
      </c>
      <c r="E172" s="250">
        <v>10653.24</v>
      </c>
      <c r="F172" s="201"/>
      <c r="G172" s="205">
        <f t="shared" si="17"/>
        <v>0</v>
      </c>
    </row>
    <row r="173" spans="1:7" s="9" customFormat="1" ht="15" x14ac:dyDescent="0.25">
      <c r="A173" s="132" t="s">
        <v>1496</v>
      </c>
      <c r="B173" s="65" t="s">
        <v>257</v>
      </c>
      <c r="C173" s="64" t="s">
        <v>258</v>
      </c>
      <c r="D173" s="65" t="s">
        <v>1499</v>
      </c>
      <c r="E173" s="250">
        <v>5102.57</v>
      </c>
      <c r="F173" s="201"/>
      <c r="G173" s="205">
        <f t="shared" si="17"/>
        <v>0</v>
      </c>
    </row>
    <row r="174" spans="1:7" s="9" customFormat="1" ht="15" x14ac:dyDescent="0.25">
      <c r="A174" s="132" t="s">
        <v>1790</v>
      </c>
      <c r="B174" s="65" t="s">
        <v>262</v>
      </c>
      <c r="C174" s="64" t="s">
        <v>263</v>
      </c>
      <c r="D174" s="65" t="s">
        <v>1499</v>
      </c>
      <c r="E174" s="250">
        <v>445.35</v>
      </c>
      <c r="F174" s="201"/>
      <c r="G174" s="205">
        <f t="shared" si="17"/>
        <v>0</v>
      </c>
    </row>
    <row r="175" spans="1:7" s="9" customFormat="1" ht="15" x14ac:dyDescent="0.25">
      <c r="A175" s="132" t="s">
        <v>1791</v>
      </c>
      <c r="B175" s="65" t="s">
        <v>290</v>
      </c>
      <c r="C175" s="64" t="s">
        <v>291</v>
      </c>
      <c r="D175" s="65" t="s">
        <v>1499</v>
      </c>
      <c r="E175" s="250">
        <v>382.25</v>
      </c>
      <c r="F175" s="201"/>
      <c r="G175" s="205">
        <f t="shared" ref="G175" si="19">ROUND(E175*F175,2)</f>
        <v>0</v>
      </c>
    </row>
    <row r="176" spans="1:7" s="9" customFormat="1" ht="15" x14ac:dyDescent="0.25">
      <c r="A176" s="132" t="s">
        <v>1792</v>
      </c>
      <c r="B176" s="65" t="s">
        <v>284</v>
      </c>
      <c r="C176" s="64" t="s">
        <v>285</v>
      </c>
      <c r="D176" s="65" t="s">
        <v>1499</v>
      </c>
      <c r="E176" s="250">
        <v>414.41</v>
      </c>
      <c r="F176" s="201"/>
      <c r="G176" s="205">
        <f t="shared" ref="G176" si="20">ROUND(E176*F176,2)</f>
        <v>0</v>
      </c>
    </row>
    <row r="177" spans="1:7" s="9" customFormat="1" ht="15" x14ac:dyDescent="0.25">
      <c r="A177" s="132" t="s">
        <v>1793</v>
      </c>
      <c r="B177" s="65" t="s">
        <v>1519</v>
      </c>
      <c r="C177" s="64" t="s">
        <v>1520</v>
      </c>
      <c r="D177" s="65" t="s">
        <v>1500</v>
      </c>
      <c r="E177" s="250">
        <v>684.91</v>
      </c>
      <c r="F177" s="201"/>
      <c r="G177" s="205">
        <f t="shared" si="17"/>
        <v>0</v>
      </c>
    </row>
    <row r="178" spans="1:7" s="9" customFormat="1" ht="15" x14ac:dyDescent="0.25">
      <c r="A178" s="132" t="s">
        <v>172</v>
      </c>
      <c r="B178" s="65" t="s">
        <v>293</v>
      </c>
      <c r="C178" s="64" t="s">
        <v>294</v>
      </c>
      <c r="D178" s="65" t="s">
        <v>1500</v>
      </c>
      <c r="E178" s="250">
        <v>3812.26</v>
      </c>
      <c r="F178" s="201"/>
      <c r="G178" s="205">
        <f t="shared" si="17"/>
        <v>0</v>
      </c>
    </row>
    <row r="179" spans="1:7" s="9" customFormat="1" ht="30" x14ac:dyDescent="0.25">
      <c r="A179" s="132" t="s">
        <v>1794</v>
      </c>
      <c r="B179" s="65" t="s">
        <v>273</v>
      </c>
      <c r="C179" s="64" t="s">
        <v>274</v>
      </c>
      <c r="D179" s="65" t="s">
        <v>1500</v>
      </c>
      <c r="E179" s="250">
        <v>2357.83</v>
      </c>
      <c r="F179" s="201"/>
      <c r="G179" s="205">
        <f t="shared" si="17"/>
        <v>0</v>
      </c>
    </row>
    <row r="180" spans="1:7" s="9" customFormat="1" ht="15" x14ac:dyDescent="0.25">
      <c r="A180" s="132" t="s">
        <v>179</v>
      </c>
      <c r="B180" s="65" t="s">
        <v>260</v>
      </c>
      <c r="C180" s="64" t="s">
        <v>261</v>
      </c>
      <c r="D180" s="65" t="s">
        <v>1500</v>
      </c>
      <c r="E180" s="250">
        <v>352.09</v>
      </c>
      <c r="F180" s="201"/>
      <c r="G180" s="205">
        <f t="shared" si="17"/>
        <v>0</v>
      </c>
    </row>
    <row r="181" spans="1:7" s="9" customFormat="1" ht="15" x14ac:dyDescent="0.25">
      <c r="A181" s="132" t="s">
        <v>1795</v>
      </c>
      <c r="B181" s="65" t="s">
        <v>1515</v>
      </c>
      <c r="C181" s="64" t="s">
        <v>1516</v>
      </c>
      <c r="D181" s="65" t="s">
        <v>1500</v>
      </c>
      <c r="E181" s="250">
        <v>346.7</v>
      </c>
      <c r="F181" s="201"/>
      <c r="G181" s="205">
        <f t="shared" si="17"/>
        <v>0</v>
      </c>
    </row>
    <row r="182" spans="1:7" s="9" customFormat="1" ht="15" x14ac:dyDescent="0.25">
      <c r="A182" s="132" t="s">
        <v>185</v>
      </c>
      <c r="B182" s="65" t="s">
        <v>1517</v>
      </c>
      <c r="C182" s="64" t="s">
        <v>1518</v>
      </c>
      <c r="D182" s="65" t="s">
        <v>1500</v>
      </c>
      <c r="E182" s="250">
        <v>3000.95</v>
      </c>
      <c r="F182" s="201"/>
      <c r="G182" s="205">
        <f t="shared" si="17"/>
        <v>0</v>
      </c>
    </row>
    <row r="183" spans="1:7" s="9" customFormat="1" ht="15" x14ac:dyDescent="0.25">
      <c r="A183" s="132" t="s">
        <v>2283</v>
      </c>
      <c r="B183" s="50" t="s">
        <v>58</v>
      </c>
      <c r="C183" s="64" t="s">
        <v>59</v>
      </c>
      <c r="D183" s="65" t="s">
        <v>1502</v>
      </c>
      <c r="E183" s="250">
        <v>605</v>
      </c>
      <c r="F183" s="201"/>
      <c r="G183" s="205">
        <f t="shared" si="17"/>
        <v>0</v>
      </c>
    </row>
    <row r="184" spans="1:7" s="9" customFormat="1" ht="15" x14ac:dyDescent="0.25">
      <c r="A184" s="132" t="s">
        <v>2284</v>
      </c>
      <c r="B184" s="50" t="s">
        <v>56</v>
      </c>
      <c r="C184" s="64" t="s">
        <v>57</v>
      </c>
      <c r="D184" s="65" t="s">
        <v>1499</v>
      </c>
      <c r="E184" s="250">
        <v>20811.919999999998</v>
      </c>
      <c r="F184" s="201"/>
      <c r="G184" s="205">
        <f t="shared" si="17"/>
        <v>0</v>
      </c>
    </row>
    <row r="185" spans="1:7" s="9" customFormat="1" ht="15" x14ac:dyDescent="0.25">
      <c r="A185" s="132" t="s">
        <v>2285</v>
      </c>
      <c r="B185" s="50" t="s">
        <v>170</v>
      </c>
      <c r="C185" s="64" t="s">
        <v>171</v>
      </c>
      <c r="D185" s="65" t="s">
        <v>1502</v>
      </c>
      <c r="E185" s="250">
        <v>125.22</v>
      </c>
      <c r="F185" s="201"/>
      <c r="G185" s="205">
        <f t="shared" ref="G185" si="21">ROUND(E185*F185,2)</f>
        <v>0</v>
      </c>
    </row>
    <row r="186" spans="1:7" s="9" customFormat="1" ht="15" x14ac:dyDescent="0.25">
      <c r="A186" s="132"/>
      <c r="B186" s="50"/>
      <c r="C186" s="64"/>
      <c r="D186" s="65"/>
      <c r="E186" s="250"/>
      <c r="F186" s="207"/>
      <c r="G186" s="205"/>
    </row>
    <row r="187" spans="1:7" s="9" customFormat="1" ht="15.75" x14ac:dyDescent="0.25">
      <c r="A187" s="130" t="s">
        <v>1221</v>
      </c>
      <c r="B187" s="52"/>
      <c r="C187" s="53" t="s">
        <v>1229</v>
      </c>
      <c r="D187" s="52"/>
      <c r="E187" s="194"/>
      <c r="F187" s="203"/>
      <c r="G187" s="204">
        <f>SUM(G188:G190)</f>
        <v>0</v>
      </c>
    </row>
    <row r="188" spans="1:7" s="9" customFormat="1" ht="15" x14ac:dyDescent="0.25">
      <c r="A188" s="132" t="s">
        <v>1223</v>
      </c>
      <c r="B188" s="65" t="s">
        <v>297</v>
      </c>
      <c r="C188" s="64" t="s">
        <v>2005</v>
      </c>
      <c r="D188" s="65" t="s">
        <v>1499</v>
      </c>
      <c r="E188" s="250">
        <v>12324.27</v>
      </c>
      <c r="F188" s="201"/>
      <c r="G188" s="205">
        <f>ROUND(E188*F188,2)</f>
        <v>0</v>
      </c>
    </row>
    <row r="189" spans="1:7" s="9" customFormat="1" ht="15" x14ac:dyDescent="0.25">
      <c r="A189" s="132">
        <v>12.2</v>
      </c>
      <c r="B189" s="65" t="s">
        <v>298</v>
      </c>
      <c r="C189" s="64" t="s">
        <v>2006</v>
      </c>
      <c r="D189" s="65" t="s">
        <v>1499</v>
      </c>
      <c r="E189" s="250">
        <v>1751.78</v>
      </c>
      <c r="F189" s="201"/>
      <c r="G189" s="205">
        <f>ROUND(E189*F189,2)</f>
        <v>0</v>
      </c>
    </row>
    <row r="190" spans="1:7" s="9" customFormat="1" ht="15" x14ac:dyDescent="0.25">
      <c r="A190" s="316"/>
      <c r="B190" s="317"/>
      <c r="C190" s="315"/>
      <c r="D190" s="65"/>
      <c r="E190" s="308"/>
      <c r="F190" s="207"/>
      <c r="G190" s="205"/>
    </row>
    <row r="191" spans="1:7" s="9" customFormat="1" ht="15.75" x14ac:dyDescent="0.25">
      <c r="A191" s="130" t="s">
        <v>1228</v>
      </c>
      <c r="B191" s="52"/>
      <c r="C191" s="53" t="s">
        <v>1234</v>
      </c>
      <c r="D191" s="52"/>
      <c r="E191" s="194"/>
      <c r="F191" s="203"/>
      <c r="G191" s="204">
        <f>SUM(G192:G231)</f>
        <v>0</v>
      </c>
    </row>
    <row r="192" spans="1:7" s="9" customFormat="1" ht="15" x14ac:dyDescent="0.25">
      <c r="A192" s="132" t="s">
        <v>1230</v>
      </c>
      <c r="B192" s="65" t="s">
        <v>300</v>
      </c>
      <c r="C192" s="64" t="s">
        <v>301</v>
      </c>
      <c r="D192" s="65" t="s">
        <v>1497</v>
      </c>
      <c r="E192" s="250">
        <v>7</v>
      </c>
      <c r="F192" s="201"/>
      <c r="G192" s="205">
        <f t="shared" ref="G192:G222" si="22">ROUND(E192*F192,2)</f>
        <v>0</v>
      </c>
    </row>
    <row r="193" spans="1:7" s="9" customFormat="1" ht="15" x14ac:dyDescent="0.25">
      <c r="A193" s="132" t="s">
        <v>1231</v>
      </c>
      <c r="B193" s="65" t="s">
        <v>302</v>
      </c>
      <c r="C193" s="64" t="s">
        <v>303</v>
      </c>
      <c r="D193" s="65" t="s">
        <v>1497</v>
      </c>
      <c r="E193" s="250">
        <v>121</v>
      </c>
      <c r="F193" s="201"/>
      <c r="G193" s="205">
        <f t="shared" si="22"/>
        <v>0</v>
      </c>
    </row>
    <row r="194" spans="1:7" s="11" customFormat="1" ht="15" x14ac:dyDescent="0.25">
      <c r="A194" s="132" t="s">
        <v>1232</v>
      </c>
      <c r="B194" s="65" t="s">
        <v>304</v>
      </c>
      <c r="C194" s="64" t="s">
        <v>305</v>
      </c>
      <c r="D194" s="65" t="s">
        <v>1497</v>
      </c>
      <c r="E194" s="250">
        <v>159</v>
      </c>
      <c r="F194" s="201"/>
      <c r="G194" s="205">
        <f t="shared" si="22"/>
        <v>0</v>
      </c>
    </row>
    <row r="195" spans="1:7" s="9" customFormat="1" ht="15" x14ac:dyDescent="0.25">
      <c r="A195" s="132" t="s">
        <v>1796</v>
      </c>
      <c r="B195" s="65" t="s">
        <v>306</v>
      </c>
      <c r="C195" s="64" t="s">
        <v>307</v>
      </c>
      <c r="D195" s="65" t="s">
        <v>1497</v>
      </c>
      <c r="E195" s="250">
        <v>63</v>
      </c>
      <c r="F195" s="201"/>
      <c r="G195" s="205">
        <f t="shared" si="22"/>
        <v>0</v>
      </c>
    </row>
    <row r="196" spans="1:7" s="9" customFormat="1" ht="15" x14ac:dyDescent="0.25">
      <c r="A196" s="132" t="s">
        <v>1797</v>
      </c>
      <c r="B196" s="65" t="s">
        <v>366</v>
      </c>
      <c r="C196" s="64" t="s">
        <v>367</v>
      </c>
      <c r="D196" s="65" t="s">
        <v>1497</v>
      </c>
      <c r="E196" s="250">
        <v>1146</v>
      </c>
      <c r="F196" s="201"/>
      <c r="G196" s="205">
        <f t="shared" ref="G196" si="23">ROUND(E196*F196,2)</f>
        <v>0</v>
      </c>
    </row>
    <row r="197" spans="1:7" s="9" customFormat="1" ht="15" x14ac:dyDescent="0.25">
      <c r="A197" s="132" t="s">
        <v>1798</v>
      </c>
      <c r="B197" s="65" t="s">
        <v>360</v>
      </c>
      <c r="C197" s="64" t="s">
        <v>361</v>
      </c>
      <c r="D197" s="65" t="s">
        <v>1476</v>
      </c>
      <c r="E197" s="250">
        <v>61</v>
      </c>
      <c r="F197" s="201"/>
      <c r="G197" s="205">
        <f t="shared" ref="G197" si="24">ROUND(E197*F197,2)</f>
        <v>0</v>
      </c>
    </row>
    <row r="198" spans="1:7" s="9" customFormat="1" ht="15" x14ac:dyDescent="0.25">
      <c r="A198" s="132" t="s">
        <v>1799</v>
      </c>
      <c r="B198" s="65" t="s">
        <v>362</v>
      </c>
      <c r="C198" s="64" t="s">
        <v>363</v>
      </c>
      <c r="D198" s="65" t="s">
        <v>1497</v>
      </c>
      <c r="E198" s="250">
        <v>245</v>
      </c>
      <c r="F198" s="201"/>
      <c r="G198" s="205">
        <f t="shared" ref="G198" si="25">ROUND(E198*F198,2)</f>
        <v>0</v>
      </c>
    </row>
    <row r="199" spans="1:7" s="9" customFormat="1" ht="15" x14ac:dyDescent="0.25">
      <c r="A199" s="132" t="s">
        <v>1800</v>
      </c>
      <c r="B199" s="65" t="s">
        <v>288</v>
      </c>
      <c r="C199" s="64" t="s">
        <v>289</v>
      </c>
      <c r="D199" s="65" t="s">
        <v>1499</v>
      </c>
      <c r="E199" s="250">
        <v>24.82</v>
      </c>
      <c r="F199" s="201"/>
      <c r="G199" s="205">
        <f t="shared" si="22"/>
        <v>0</v>
      </c>
    </row>
    <row r="200" spans="1:7" s="9" customFormat="1" ht="15" x14ac:dyDescent="0.25">
      <c r="A200" s="132" t="s">
        <v>1801</v>
      </c>
      <c r="B200" s="65" t="s">
        <v>375</v>
      </c>
      <c r="C200" s="64" t="s">
        <v>376</v>
      </c>
      <c r="D200" s="65" t="s">
        <v>1500</v>
      </c>
      <c r="E200" s="250">
        <v>63.9</v>
      </c>
      <c r="F200" s="201"/>
      <c r="G200" s="205">
        <f>ROUND(E200*F200,2)</f>
        <v>0</v>
      </c>
    </row>
    <row r="201" spans="1:7" s="9" customFormat="1" ht="15" x14ac:dyDescent="0.25">
      <c r="A201" s="132" t="s">
        <v>1802</v>
      </c>
      <c r="B201" s="65" t="s">
        <v>1105</v>
      </c>
      <c r="C201" s="64" t="s">
        <v>1106</v>
      </c>
      <c r="D201" s="65" t="s">
        <v>1499</v>
      </c>
      <c r="E201" s="250">
        <v>27.18</v>
      </c>
      <c r="F201" s="201"/>
      <c r="G201" s="205">
        <f t="shared" si="22"/>
        <v>0</v>
      </c>
    </row>
    <row r="202" spans="1:7" s="9" customFormat="1" ht="15" x14ac:dyDescent="0.25">
      <c r="A202" s="132" t="s">
        <v>1803</v>
      </c>
      <c r="B202" s="65" t="s">
        <v>317</v>
      </c>
      <c r="C202" s="64" t="s">
        <v>318</v>
      </c>
      <c r="D202" s="65" t="s">
        <v>1499</v>
      </c>
      <c r="E202" s="250">
        <v>48.6</v>
      </c>
      <c r="F202" s="201"/>
      <c r="G202" s="205">
        <f t="shared" si="22"/>
        <v>0</v>
      </c>
    </row>
    <row r="203" spans="1:7" s="9" customFormat="1" ht="15" x14ac:dyDescent="0.25">
      <c r="A203" s="132" t="s">
        <v>1804</v>
      </c>
      <c r="B203" s="65" t="s">
        <v>368</v>
      </c>
      <c r="C203" s="64" t="s">
        <v>369</v>
      </c>
      <c r="D203" s="65" t="s">
        <v>1497</v>
      </c>
      <c r="E203" s="250">
        <v>62</v>
      </c>
      <c r="F203" s="201"/>
      <c r="G203" s="205">
        <f t="shared" si="22"/>
        <v>0</v>
      </c>
    </row>
    <row r="204" spans="1:7" s="9" customFormat="1" ht="15" x14ac:dyDescent="0.25">
      <c r="A204" s="132" t="s">
        <v>1805</v>
      </c>
      <c r="B204" s="65" t="s">
        <v>319</v>
      </c>
      <c r="C204" s="64" t="s">
        <v>320</v>
      </c>
      <c r="D204" s="65" t="s">
        <v>1499</v>
      </c>
      <c r="E204" s="250">
        <v>175.4</v>
      </c>
      <c r="F204" s="201"/>
      <c r="G204" s="205">
        <f t="shared" si="22"/>
        <v>0</v>
      </c>
    </row>
    <row r="205" spans="1:7" s="9" customFormat="1" ht="15" x14ac:dyDescent="0.25">
      <c r="A205" s="132" t="s">
        <v>1806</v>
      </c>
      <c r="B205" s="65" t="s">
        <v>321</v>
      </c>
      <c r="C205" s="64" t="s">
        <v>322</v>
      </c>
      <c r="D205" s="65" t="s">
        <v>1499</v>
      </c>
      <c r="E205" s="250">
        <v>22.5</v>
      </c>
      <c r="F205" s="201"/>
      <c r="G205" s="205">
        <f>ROUND(E205*F205,2)</f>
        <v>0</v>
      </c>
    </row>
    <row r="206" spans="1:7" s="9" customFormat="1" ht="15" x14ac:dyDescent="0.25">
      <c r="A206" s="132" t="s">
        <v>1807</v>
      </c>
      <c r="B206" s="65" t="s">
        <v>323</v>
      </c>
      <c r="C206" s="64" t="s">
        <v>324</v>
      </c>
      <c r="D206" s="65" t="s">
        <v>1499</v>
      </c>
      <c r="E206" s="250">
        <v>54.6</v>
      </c>
      <c r="F206" s="201"/>
      <c r="G206" s="205">
        <f>ROUND(E206*F206,2)</f>
        <v>0</v>
      </c>
    </row>
    <row r="207" spans="1:7" s="9" customFormat="1" ht="15" x14ac:dyDescent="0.25">
      <c r="A207" s="132" t="s">
        <v>1808</v>
      </c>
      <c r="B207" s="65" t="s">
        <v>356</v>
      </c>
      <c r="C207" s="64" t="s">
        <v>357</v>
      </c>
      <c r="D207" s="65" t="s">
        <v>1476</v>
      </c>
      <c r="E207" s="250">
        <v>318</v>
      </c>
      <c r="F207" s="201"/>
      <c r="G207" s="205">
        <f t="shared" si="22"/>
        <v>0</v>
      </c>
    </row>
    <row r="208" spans="1:7" s="9" customFormat="1" ht="15" x14ac:dyDescent="0.25">
      <c r="A208" s="132" t="s">
        <v>1809</v>
      </c>
      <c r="B208" s="65" t="s">
        <v>358</v>
      </c>
      <c r="C208" s="64" t="s">
        <v>359</v>
      </c>
      <c r="D208" s="65" t="s">
        <v>1476</v>
      </c>
      <c r="E208" s="250">
        <v>32</v>
      </c>
      <c r="F208" s="201"/>
      <c r="G208" s="205">
        <f t="shared" si="22"/>
        <v>0</v>
      </c>
    </row>
    <row r="209" spans="1:7" s="9" customFormat="1" ht="15" x14ac:dyDescent="0.25">
      <c r="A209" s="132" t="s">
        <v>1810</v>
      </c>
      <c r="B209" s="65" t="s">
        <v>2291</v>
      </c>
      <c r="C209" s="64" t="s">
        <v>1243</v>
      </c>
      <c r="D209" s="65" t="s">
        <v>17</v>
      </c>
      <c r="E209" s="250">
        <v>2664.75</v>
      </c>
      <c r="F209" s="210"/>
      <c r="G209" s="205">
        <f t="shared" si="22"/>
        <v>0</v>
      </c>
    </row>
    <row r="210" spans="1:7" s="9" customFormat="1" ht="15" x14ac:dyDescent="0.25">
      <c r="A210" s="132" t="s">
        <v>1811</v>
      </c>
      <c r="B210" s="65" t="s">
        <v>350</v>
      </c>
      <c r="C210" s="64" t="s">
        <v>351</v>
      </c>
      <c r="D210" s="65" t="s">
        <v>1500</v>
      </c>
      <c r="E210" s="250">
        <v>937.5625</v>
      </c>
      <c r="F210" s="201"/>
      <c r="G210" s="205">
        <f t="shared" si="22"/>
        <v>0</v>
      </c>
    </row>
    <row r="211" spans="1:7" s="9" customFormat="1" ht="15" x14ac:dyDescent="0.25">
      <c r="A211" s="132" t="s">
        <v>1812</v>
      </c>
      <c r="B211" s="65" t="s">
        <v>354</v>
      </c>
      <c r="C211" s="64" t="s">
        <v>355</v>
      </c>
      <c r="D211" s="65" t="s">
        <v>1500</v>
      </c>
      <c r="E211" s="250">
        <v>863.6875</v>
      </c>
      <c r="F211" s="201"/>
      <c r="G211" s="205">
        <f t="shared" si="22"/>
        <v>0</v>
      </c>
    </row>
    <row r="212" spans="1:7" s="9" customFormat="1" ht="15" x14ac:dyDescent="0.25">
      <c r="A212" s="132" t="s">
        <v>1813</v>
      </c>
      <c r="B212" s="65" t="s">
        <v>372</v>
      </c>
      <c r="C212" s="64" t="s">
        <v>373</v>
      </c>
      <c r="D212" s="65" t="s">
        <v>1500</v>
      </c>
      <c r="E212" s="250">
        <v>367.2</v>
      </c>
      <c r="F212" s="201"/>
      <c r="G212" s="205">
        <f t="shared" si="22"/>
        <v>0</v>
      </c>
    </row>
    <row r="213" spans="1:7" s="9" customFormat="1" ht="15" x14ac:dyDescent="0.25">
      <c r="A213" s="132" t="s">
        <v>1814</v>
      </c>
      <c r="B213" s="65" t="s">
        <v>352</v>
      </c>
      <c r="C213" s="64" t="s">
        <v>353</v>
      </c>
      <c r="D213" s="65" t="s">
        <v>1500</v>
      </c>
      <c r="E213" s="250">
        <v>2549.69</v>
      </c>
      <c r="F213" s="201"/>
      <c r="G213" s="205">
        <f t="shared" si="22"/>
        <v>0</v>
      </c>
    </row>
    <row r="214" spans="1:7" s="9" customFormat="1" ht="15" x14ac:dyDescent="0.25">
      <c r="A214" s="132" t="s">
        <v>1815</v>
      </c>
      <c r="B214" s="65" t="s">
        <v>370</v>
      </c>
      <c r="C214" s="64" t="s">
        <v>371</v>
      </c>
      <c r="D214" s="65" t="s">
        <v>1500</v>
      </c>
      <c r="E214" s="250">
        <v>600</v>
      </c>
      <c r="F214" s="201"/>
      <c r="G214" s="205">
        <f t="shared" si="22"/>
        <v>0</v>
      </c>
    </row>
    <row r="215" spans="1:7" s="9" customFormat="1" ht="15" x14ac:dyDescent="0.25">
      <c r="A215" s="132" t="s">
        <v>1816</v>
      </c>
      <c r="B215" s="65" t="s">
        <v>3146</v>
      </c>
      <c r="C215" s="64" t="s">
        <v>2276</v>
      </c>
      <c r="D215" s="65" t="s">
        <v>1499</v>
      </c>
      <c r="E215" s="250">
        <v>845.59</v>
      </c>
      <c r="F215" s="201"/>
      <c r="G215" s="205">
        <f t="shared" si="22"/>
        <v>0</v>
      </c>
    </row>
    <row r="216" spans="1:7" s="9" customFormat="1" ht="15" x14ac:dyDescent="0.25">
      <c r="A216" s="132" t="s">
        <v>1817</v>
      </c>
      <c r="B216" s="65" t="s">
        <v>3146</v>
      </c>
      <c r="C216" s="64" t="s">
        <v>2275</v>
      </c>
      <c r="D216" s="65" t="s">
        <v>1499</v>
      </c>
      <c r="E216" s="250">
        <v>651.84</v>
      </c>
      <c r="F216" s="201"/>
      <c r="G216" s="205">
        <f t="shared" si="22"/>
        <v>0</v>
      </c>
    </row>
    <row r="217" spans="1:7" s="9" customFormat="1" ht="15" x14ac:dyDescent="0.25">
      <c r="A217" s="132" t="s">
        <v>1818</v>
      </c>
      <c r="B217" s="65" t="s">
        <v>338</v>
      </c>
      <c r="C217" s="64" t="s">
        <v>1521</v>
      </c>
      <c r="D217" s="65" t="s">
        <v>1499</v>
      </c>
      <c r="E217" s="250">
        <v>986.1</v>
      </c>
      <c r="F217" s="201"/>
      <c r="G217" s="205">
        <f t="shared" si="22"/>
        <v>0</v>
      </c>
    </row>
    <row r="218" spans="1:7" s="9" customFormat="1" ht="15" x14ac:dyDescent="0.25">
      <c r="A218" s="132" t="s">
        <v>1819</v>
      </c>
      <c r="B218" s="65" t="s">
        <v>339</v>
      </c>
      <c r="C218" s="64" t="s">
        <v>340</v>
      </c>
      <c r="D218" s="65" t="s">
        <v>1499</v>
      </c>
      <c r="E218" s="250">
        <v>63.58</v>
      </c>
      <c r="F218" s="201"/>
      <c r="G218" s="205">
        <f t="shared" si="22"/>
        <v>0</v>
      </c>
    </row>
    <row r="219" spans="1:7" s="9" customFormat="1" ht="15" x14ac:dyDescent="0.25">
      <c r="A219" s="132" t="s">
        <v>1820</v>
      </c>
      <c r="B219" s="65" t="s">
        <v>344</v>
      </c>
      <c r="C219" s="64" t="s">
        <v>345</v>
      </c>
      <c r="D219" s="65" t="s">
        <v>1499</v>
      </c>
      <c r="E219" s="250">
        <v>1589.44</v>
      </c>
      <c r="F219" s="201"/>
      <c r="G219" s="205">
        <f t="shared" si="22"/>
        <v>0</v>
      </c>
    </row>
    <row r="220" spans="1:7" s="9" customFormat="1" ht="15" x14ac:dyDescent="0.25">
      <c r="A220" s="132" t="s">
        <v>1980</v>
      </c>
      <c r="B220" s="65" t="s">
        <v>386</v>
      </c>
      <c r="C220" s="64" t="s">
        <v>3217</v>
      </c>
      <c r="D220" s="65" t="s">
        <v>1499</v>
      </c>
      <c r="E220" s="250">
        <v>1589.44</v>
      </c>
      <c r="F220" s="201"/>
      <c r="G220" s="205">
        <f t="shared" si="22"/>
        <v>0</v>
      </c>
    </row>
    <row r="221" spans="1:7" s="9" customFormat="1" ht="15" x14ac:dyDescent="0.25">
      <c r="A221" s="132" t="s">
        <v>1981</v>
      </c>
      <c r="B221" s="65" t="s">
        <v>341</v>
      </c>
      <c r="C221" s="64" t="s">
        <v>342</v>
      </c>
      <c r="D221" s="65" t="s">
        <v>1499</v>
      </c>
      <c r="E221" s="250">
        <v>64.42</v>
      </c>
      <c r="F221" s="201"/>
      <c r="G221" s="205">
        <f t="shared" si="22"/>
        <v>0</v>
      </c>
    </row>
    <row r="222" spans="1:7" s="9" customFormat="1" ht="30" x14ac:dyDescent="0.25">
      <c r="A222" s="132" t="s">
        <v>1982</v>
      </c>
      <c r="B222" s="65" t="s">
        <v>3146</v>
      </c>
      <c r="C222" s="64" t="s">
        <v>2277</v>
      </c>
      <c r="D222" s="65" t="s">
        <v>1499</v>
      </c>
      <c r="E222" s="250">
        <v>325.92</v>
      </c>
      <c r="F222" s="201"/>
      <c r="G222" s="205">
        <f t="shared" si="22"/>
        <v>0</v>
      </c>
    </row>
    <row r="223" spans="1:7" s="9" customFormat="1" ht="15" x14ac:dyDescent="0.25">
      <c r="A223" s="132" t="s">
        <v>2122</v>
      </c>
      <c r="B223" s="65" t="s">
        <v>3146</v>
      </c>
      <c r="C223" s="64" t="s">
        <v>1570</v>
      </c>
      <c r="D223" s="65" t="s">
        <v>1499</v>
      </c>
      <c r="E223" s="250">
        <v>419.9</v>
      </c>
      <c r="F223" s="201"/>
      <c r="G223" s="205">
        <f>ROUND(E223*F223,2)</f>
        <v>0</v>
      </c>
    </row>
    <row r="224" spans="1:7" s="9" customFormat="1" ht="30" x14ac:dyDescent="0.25">
      <c r="A224" s="132" t="s">
        <v>2260</v>
      </c>
      <c r="B224" s="65" t="s">
        <v>3146</v>
      </c>
      <c r="C224" s="64" t="s">
        <v>2274</v>
      </c>
      <c r="D224" s="65" t="s">
        <v>1624</v>
      </c>
      <c r="E224" s="250">
        <v>120.07</v>
      </c>
      <c r="F224" s="201"/>
      <c r="G224" s="205">
        <f>ROUND(E224*F224,2)</f>
        <v>0</v>
      </c>
    </row>
    <row r="225" spans="1:7" s="9" customFormat="1" ht="45" x14ac:dyDescent="0.25">
      <c r="A225" s="132" t="s">
        <v>2261</v>
      </c>
      <c r="B225" s="65" t="s">
        <v>3147</v>
      </c>
      <c r="C225" s="64" t="s">
        <v>1623</v>
      </c>
      <c r="D225" s="65" t="s">
        <v>1</v>
      </c>
      <c r="E225" s="250">
        <v>2</v>
      </c>
      <c r="F225" s="210"/>
      <c r="G225" s="205">
        <f>ROUND(E225*F225,2)</f>
        <v>0</v>
      </c>
    </row>
    <row r="226" spans="1:7" s="9" customFormat="1" ht="15" x14ac:dyDescent="0.25">
      <c r="A226" s="132" t="s">
        <v>2262</v>
      </c>
      <c r="B226" s="65" t="s">
        <v>325</v>
      </c>
      <c r="C226" s="64" t="s">
        <v>326</v>
      </c>
      <c r="D226" s="65" t="s">
        <v>1500</v>
      </c>
      <c r="E226" s="250">
        <v>111.28000000000002</v>
      </c>
      <c r="F226" s="201"/>
      <c r="G226" s="205">
        <f t="shared" ref="G226" si="26">ROUND(E226*F226,2)</f>
        <v>0</v>
      </c>
    </row>
    <row r="227" spans="1:7" s="9" customFormat="1" ht="15" x14ac:dyDescent="0.25">
      <c r="A227" s="132" t="s">
        <v>2263</v>
      </c>
      <c r="B227" s="65" t="s">
        <v>327</v>
      </c>
      <c r="C227" s="64" t="s">
        <v>3212</v>
      </c>
      <c r="D227" s="65" t="s">
        <v>1500</v>
      </c>
      <c r="E227" s="250">
        <v>45</v>
      </c>
      <c r="F227" s="201"/>
      <c r="G227" s="205">
        <f>ROUND(E227*F227,2)</f>
        <v>0</v>
      </c>
    </row>
    <row r="228" spans="1:7" s="9" customFormat="1" ht="15" x14ac:dyDescent="0.25">
      <c r="A228" s="132" t="s">
        <v>2264</v>
      </c>
      <c r="B228" s="65" t="s">
        <v>332</v>
      </c>
      <c r="C228" s="64" t="s">
        <v>333</v>
      </c>
      <c r="D228" s="65" t="s">
        <v>1499</v>
      </c>
      <c r="E228" s="250">
        <v>150</v>
      </c>
      <c r="F228" s="201"/>
      <c r="G228" s="205">
        <f>ROUND(E228*F228,2)</f>
        <v>0</v>
      </c>
    </row>
    <row r="229" spans="1:7" s="9" customFormat="1" ht="15" x14ac:dyDescent="0.25">
      <c r="A229" s="132" t="s">
        <v>2265</v>
      </c>
      <c r="B229" s="65" t="s">
        <v>328</v>
      </c>
      <c r="C229" s="64" t="s">
        <v>329</v>
      </c>
      <c r="D229" s="65" t="s">
        <v>1499</v>
      </c>
      <c r="E229" s="250">
        <v>14</v>
      </c>
      <c r="F229" s="201"/>
      <c r="G229" s="205">
        <f>ROUND(E229*F229,2)</f>
        <v>0</v>
      </c>
    </row>
    <row r="230" spans="1:7" s="9" customFormat="1" ht="15" x14ac:dyDescent="0.25">
      <c r="A230" s="132" t="s">
        <v>2266</v>
      </c>
      <c r="B230" s="51" t="s">
        <v>336</v>
      </c>
      <c r="C230" s="64" t="s">
        <v>337</v>
      </c>
      <c r="D230" s="65" t="s">
        <v>1499</v>
      </c>
      <c r="E230" s="249">
        <v>132.4</v>
      </c>
      <c r="F230" s="201"/>
      <c r="G230" s="205">
        <f t="shared" ref="G230" si="27">ROUND(E230*F230,2)</f>
        <v>0</v>
      </c>
    </row>
    <row r="231" spans="1:7" s="9" customFormat="1" x14ac:dyDescent="0.25">
      <c r="A231" s="135"/>
      <c r="B231" s="66"/>
      <c r="C231" s="66"/>
      <c r="D231" s="66"/>
      <c r="E231" s="196"/>
      <c r="F231" s="211"/>
      <c r="G231" s="212"/>
    </row>
    <row r="232" spans="1:7" s="6" customFormat="1" ht="15.75" x14ac:dyDescent="0.25">
      <c r="A232" s="130" t="s">
        <v>1233</v>
      </c>
      <c r="B232" s="52"/>
      <c r="C232" s="53" t="s">
        <v>1245</v>
      </c>
      <c r="D232" s="52"/>
      <c r="E232" s="194"/>
      <c r="F232" s="203"/>
      <c r="G232" s="204">
        <f>SUM(G233:G244)</f>
        <v>0</v>
      </c>
    </row>
    <row r="233" spans="1:7" s="6" customFormat="1" ht="15" x14ac:dyDescent="0.25">
      <c r="A233" s="132" t="s">
        <v>1235</v>
      </c>
      <c r="B233" s="65" t="s">
        <v>423</v>
      </c>
      <c r="C233" s="64" t="s">
        <v>424</v>
      </c>
      <c r="D233" s="65" t="s">
        <v>1499</v>
      </c>
      <c r="E233" s="250">
        <v>18237.189999999999</v>
      </c>
      <c r="F233" s="201"/>
      <c r="G233" s="205">
        <f t="shared" ref="G233:G241" si="28">ROUND(E233*F233,2)</f>
        <v>0</v>
      </c>
    </row>
    <row r="234" spans="1:7" s="7" customFormat="1" ht="15" x14ac:dyDescent="0.25">
      <c r="A234" s="132" t="s">
        <v>1236</v>
      </c>
      <c r="B234" s="65" t="s">
        <v>425</v>
      </c>
      <c r="C234" s="64" t="s">
        <v>426</v>
      </c>
      <c r="D234" s="65" t="s">
        <v>1499</v>
      </c>
      <c r="E234" s="250">
        <v>59834.14</v>
      </c>
      <c r="F234" s="201"/>
      <c r="G234" s="205">
        <f t="shared" si="28"/>
        <v>0</v>
      </c>
    </row>
    <row r="235" spans="1:7" s="7" customFormat="1" ht="15" x14ac:dyDescent="0.25">
      <c r="A235" s="132" t="s">
        <v>1237</v>
      </c>
      <c r="B235" s="65" t="s">
        <v>434</v>
      </c>
      <c r="C235" s="64" t="s">
        <v>435</v>
      </c>
      <c r="D235" s="65" t="s">
        <v>1499</v>
      </c>
      <c r="E235" s="250">
        <v>18237.189999999999</v>
      </c>
      <c r="F235" s="201"/>
      <c r="G235" s="205">
        <f t="shared" si="28"/>
        <v>0</v>
      </c>
    </row>
    <row r="236" spans="1:7" s="7" customFormat="1" ht="15" x14ac:dyDescent="0.25">
      <c r="A236" s="132" t="s">
        <v>1238</v>
      </c>
      <c r="B236" s="65" t="s">
        <v>438</v>
      </c>
      <c r="C236" s="64" t="s">
        <v>439</v>
      </c>
      <c r="D236" s="65" t="s">
        <v>1499</v>
      </c>
      <c r="E236" s="250">
        <v>59834.14</v>
      </c>
      <c r="F236" s="201"/>
      <c r="G236" s="205">
        <f t="shared" si="28"/>
        <v>0</v>
      </c>
    </row>
    <row r="237" spans="1:7" s="7" customFormat="1" ht="15" x14ac:dyDescent="0.25">
      <c r="A237" s="132" t="s">
        <v>1239</v>
      </c>
      <c r="B237" s="65" t="s">
        <v>432</v>
      </c>
      <c r="C237" s="64" t="s">
        <v>433</v>
      </c>
      <c r="D237" s="65" t="s">
        <v>1507</v>
      </c>
      <c r="E237" s="250">
        <v>64141.18</v>
      </c>
      <c r="F237" s="201"/>
      <c r="G237" s="205">
        <f t="shared" si="28"/>
        <v>0</v>
      </c>
    </row>
    <row r="238" spans="1:7" s="7" customFormat="1" ht="15" x14ac:dyDescent="0.25">
      <c r="A238" s="132" t="s">
        <v>1240</v>
      </c>
      <c r="B238" s="65" t="s">
        <v>440</v>
      </c>
      <c r="C238" s="64" t="s">
        <v>441</v>
      </c>
      <c r="D238" s="65" t="s">
        <v>1499</v>
      </c>
      <c r="E238" s="250">
        <v>518.15</v>
      </c>
      <c r="F238" s="201"/>
      <c r="G238" s="205">
        <f>ROUND(E238*F238,2)</f>
        <v>0</v>
      </c>
    </row>
    <row r="239" spans="1:7" s="12" customFormat="1" ht="15" x14ac:dyDescent="0.25">
      <c r="A239" s="132" t="s">
        <v>1241</v>
      </c>
      <c r="B239" s="318" t="s">
        <v>421</v>
      </c>
      <c r="C239" s="64" t="s">
        <v>422</v>
      </c>
      <c r="D239" s="65" t="s">
        <v>1499</v>
      </c>
      <c r="E239" s="250">
        <v>1521.3</v>
      </c>
      <c r="F239" s="201"/>
      <c r="G239" s="205">
        <f t="shared" si="28"/>
        <v>0</v>
      </c>
    </row>
    <row r="240" spans="1:7" s="12" customFormat="1" ht="15" x14ac:dyDescent="0.25">
      <c r="A240" s="132" t="s">
        <v>1242</v>
      </c>
      <c r="B240" s="318" t="s">
        <v>445</v>
      </c>
      <c r="C240" s="64" t="s">
        <v>446</v>
      </c>
      <c r="D240" s="65" t="s">
        <v>1499</v>
      </c>
      <c r="E240" s="250">
        <v>1521.3</v>
      </c>
      <c r="F240" s="201"/>
      <c r="G240" s="205">
        <f t="shared" ref="G240" si="29">ROUND(E240*F240,2)</f>
        <v>0</v>
      </c>
    </row>
    <row r="241" spans="1:7" s="6" customFormat="1" ht="15" x14ac:dyDescent="0.25">
      <c r="A241" s="132" t="s">
        <v>1996</v>
      </c>
      <c r="B241" s="51" t="s">
        <v>429</v>
      </c>
      <c r="C241" s="64" t="s">
        <v>1523</v>
      </c>
      <c r="D241" s="65" t="s">
        <v>1499</v>
      </c>
      <c r="E241" s="249">
        <v>6992.9</v>
      </c>
      <c r="F241" s="201"/>
      <c r="G241" s="202">
        <f t="shared" si="28"/>
        <v>0</v>
      </c>
    </row>
    <row r="242" spans="1:7" s="6" customFormat="1" ht="15" x14ac:dyDescent="0.25">
      <c r="A242" s="132" t="s">
        <v>200</v>
      </c>
      <c r="B242" s="51" t="s">
        <v>1128</v>
      </c>
      <c r="C242" s="64" t="s">
        <v>1129</v>
      </c>
      <c r="D242" s="65" t="s">
        <v>1499</v>
      </c>
      <c r="E242" s="249">
        <v>289.02</v>
      </c>
      <c r="F242" s="201"/>
      <c r="G242" s="202">
        <f t="shared" ref="G242" si="30">ROUND(E242*F242,2)</f>
        <v>0</v>
      </c>
    </row>
    <row r="243" spans="1:7" s="6" customFormat="1" ht="15" x14ac:dyDescent="0.25">
      <c r="A243" s="132" t="s">
        <v>203</v>
      </c>
      <c r="B243" s="51" t="s">
        <v>427</v>
      </c>
      <c r="C243" s="64" t="s">
        <v>428</v>
      </c>
      <c r="D243" s="65" t="s">
        <v>1499</v>
      </c>
      <c r="E243" s="249">
        <v>5492.66</v>
      </c>
      <c r="F243" s="201"/>
      <c r="G243" s="202">
        <f>ROUND(E243*F243,2)</f>
        <v>0</v>
      </c>
    </row>
    <row r="244" spans="1:7" s="6" customFormat="1" ht="15" x14ac:dyDescent="0.25">
      <c r="A244" s="133"/>
      <c r="B244" s="318"/>
      <c r="C244" s="315"/>
      <c r="D244" s="65"/>
      <c r="E244" s="308"/>
      <c r="F244" s="207"/>
      <c r="G244" s="205"/>
    </row>
    <row r="245" spans="1:7" s="6" customFormat="1" ht="15.75" x14ac:dyDescent="0.25">
      <c r="A245" s="130" t="s">
        <v>1244</v>
      </c>
      <c r="B245" s="52"/>
      <c r="C245" s="53" t="s">
        <v>1255</v>
      </c>
      <c r="D245" s="52"/>
      <c r="E245" s="194"/>
      <c r="F245" s="203"/>
      <c r="G245" s="204">
        <f>SUM(G246:G282)</f>
        <v>0</v>
      </c>
    </row>
    <row r="246" spans="1:7" s="6" customFormat="1" ht="15" x14ac:dyDescent="0.25">
      <c r="A246" s="132" t="s">
        <v>1246</v>
      </c>
      <c r="B246" s="65" t="s">
        <v>854</v>
      </c>
      <c r="C246" s="64" t="s">
        <v>855</v>
      </c>
      <c r="D246" s="65" t="s">
        <v>1497</v>
      </c>
      <c r="E246" s="250">
        <v>164</v>
      </c>
      <c r="F246" s="201"/>
      <c r="G246" s="205">
        <f t="shared" ref="G246:G280" si="31">ROUND(E246*F246,2)</f>
        <v>0</v>
      </c>
    </row>
    <row r="247" spans="1:7" s="6" customFormat="1" ht="15" x14ac:dyDescent="0.25">
      <c r="A247" s="132" t="s">
        <v>1247</v>
      </c>
      <c r="B247" s="65" t="s">
        <v>850</v>
      </c>
      <c r="C247" s="64" t="s">
        <v>851</v>
      </c>
      <c r="D247" s="65" t="s">
        <v>1497</v>
      </c>
      <c r="E247" s="250">
        <v>129</v>
      </c>
      <c r="F247" s="201"/>
      <c r="G247" s="205">
        <f t="shared" si="31"/>
        <v>0</v>
      </c>
    </row>
    <row r="248" spans="1:7" s="6" customFormat="1" ht="15" x14ac:dyDescent="0.25">
      <c r="A248" s="132" t="s">
        <v>1248</v>
      </c>
      <c r="B248" s="65" t="s">
        <v>382</v>
      </c>
      <c r="C248" s="64" t="s">
        <v>1522</v>
      </c>
      <c r="D248" s="65" t="s">
        <v>1497</v>
      </c>
      <c r="E248" s="250">
        <v>30</v>
      </c>
      <c r="F248" s="201"/>
      <c r="G248" s="205">
        <f t="shared" si="31"/>
        <v>0</v>
      </c>
    </row>
    <row r="249" spans="1:7" s="6" customFormat="1" ht="15" x14ac:dyDescent="0.25">
      <c r="A249" s="132" t="s">
        <v>1249</v>
      </c>
      <c r="B249" s="65" t="s">
        <v>892</v>
      </c>
      <c r="C249" s="64" t="s">
        <v>893</v>
      </c>
      <c r="D249" s="65" t="s">
        <v>1497</v>
      </c>
      <c r="E249" s="250">
        <v>159</v>
      </c>
      <c r="F249" s="201"/>
      <c r="G249" s="205">
        <f t="shared" si="31"/>
        <v>0</v>
      </c>
    </row>
    <row r="250" spans="1:7" s="6" customFormat="1" ht="15" x14ac:dyDescent="0.25">
      <c r="A250" s="132" t="s">
        <v>1250</v>
      </c>
      <c r="B250" s="51" t="s">
        <v>380</v>
      </c>
      <c r="C250" s="64" t="s">
        <v>381</v>
      </c>
      <c r="D250" s="65" t="s">
        <v>1497</v>
      </c>
      <c r="E250" s="249">
        <v>30</v>
      </c>
      <c r="F250" s="201"/>
      <c r="G250" s="202">
        <f t="shared" si="31"/>
        <v>0</v>
      </c>
    </row>
    <row r="251" spans="1:7" s="6" customFormat="1" ht="15" x14ac:dyDescent="0.25">
      <c r="A251" s="132" t="s">
        <v>1251</v>
      </c>
      <c r="B251" s="65" t="s">
        <v>852</v>
      </c>
      <c r="C251" s="64" t="s">
        <v>853</v>
      </c>
      <c r="D251" s="65" t="s">
        <v>1497</v>
      </c>
      <c r="E251" s="250">
        <v>3</v>
      </c>
      <c r="F251" s="201"/>
      <c r="G251" s="205">
        <f t="shared" si="31"/>
        <v>0</v>
      </c>
    </row>
    <row r="252" spans="1:7" s="6" customFormat="1" ht="15" x14ac:dyDescent="0.25">
      <c r="A252" s="132" t="s">
        <v>1252</v>
      </c>
      <c r="B252" s="65" t="s">
        <v>864</v>
      </c>
      <c r="C252" s="64" t="s">
        <v>865</v>
      </c>
      <c r="D252" s="65" t="s">
        <v>1497</v>
      </c>
      <c r="E252" s="250">
        <v>152</v>
      </c>
      <c r="F252" s="201"/>
      <c r="G252" s="205">
        <f t="shared" si="31"/>
        <v>0</v>
      </c>
    </row>
    <row r="253" spans="1:7" s="6" customFormat="1" ht="15" x14ac:dyDescent="0.25">
      <c r="A253" s="132" t="s">
        <v>1253</v>
      </c>
      <c r="B253" s="65" t="s">
        <v>866</v>
      </c>
      <c r="C253" s="64" t="s">
        <v>867</v>
      </c>
      <c r="D253" s="65" t="s">
        <v>1497</v>
      </c>
      <c r="E253" s="250">
        <v>152</v>
      </c>
      <c r="F253" s="201"/>
      <c r="G253" s="205">
        <f t="shared" si="31"/>
        <v>0</v>
      </c>
    </row>
    <row r="254" spans="1:7" s="6" customFormat="1" ht="15" x14ac:dyDescent="0.25">
      <c r="A254" s="132" t="s">
        <v>1821</v>
      </c>
      <c r="B254" s="65" t="s">
        <v>862</v>
      </c>
      <c r="C254" s="64" t="s">
        <v>863</v>
      </c>
      <c r="D254" s="65" t="s">
        <v>1497</v>
      </c>
      <c r="E254" s="250">
        <v>152</v>
      </c>
      <c r="F254" s="201"/>
      <c r="G254" s="205">
        <f t="shared" si="31"/>
        <v>0</v>
      </c>
    </row>
    <row r="255" spans="1:7" s="6" customFormat="1" ht="15" x14ac:dyDescent="0.25">
      <c r="A255" s="132" t="s">
        <v>1822</v>
      </c>
      <c r="B255" s="65" t="s">
        <v>868</v>
      </c>
      <c r="C255" s="64" t="s">
        <v>869</v>
      </c>
      <c r="D255" s="65" t="s">
        <v>1497</v>
      </c>
      <c r="E255" s="250">
        <v>43</v>
      </c>
      <c r="F255" s="201"/>
      <c r="G255" s="205">
        <f t="shared" si="31"/>
        <v>0</v>
      </c>
    </row>
    <row r="256" spans="1:7" s="6" customFormat="1" ht="15" x14ac:dyDescent="0.25">
      <c r="A256" s="132" t="s">
        <v>1823</v>
      </c>
      <c r="B256" s="65" t="s">
        <v>844</v>
      </c>
      <c r="C256" s="64" t="s">
        <v>845</v>
      </c>
      <c r="D256" s="65" t="s">
        <v>1497</v>
      </c>
      <c r="E256" s="250">
        <v>46</v>
      </c>
      <c r="F256" s="201"/>
      <c r="G256" s="205">
        <f t="shared" si="31"/>
        <v>0</v>
      </c>
    </row>
    <row r="257" spans="1:7" s="6" customFormat="1" ht="15" x14ac:dyDescent="0.25">
      <c r="A257" s="132" t="s">
        <v>1824</v>
      </c>
      <c r="B257" s="65" t="s">
        <v>876</v>
      </c>
      <c r="C257" s="64" t="s">
        <v>877</v>
      </c>
      <c r="D257" s="65" t="s">
        <v>1497</v>
      </c>
      <c r="E257" s="250">
        <v>46</v>
      </c>
      <c r="F257" s="201"/>
      <c r="G257" s="205">
        <f t="shared" si="31"/>
        <v>0</v>
      </c>
    </row>
    <row r="258" spans="1:7" s="6" customFormat="1" ht="15" x14ac:dyDescent="0.25">
      <c r="A258" s="132" t="s">
        <v>1825</v>
      </c>
      <c r="B258" s="65" t="s">
        <v>346</v>
      </c>
      <c r="C258" s="64" t="s">
        <v>347</v>
      </c>
      <c r="D258" s="65" t="s">
        <v>1499</v>
      </c>
      <c r="E258" s="250">
        <v>70.34</v>
      </c>
      <c r="F258" s="201"/>
      <c r="G258" s="205">
        <f t="shared" si="31"/>
        <v>0</v>
      </c>
    </row>
    <row r="259" spans="1:7" s="6" customFormat="1" ht="15" x14ac:dyDescent="0.25">
      <c r="A259" s="132" t="s">
        <v>1826</v>
      </c>
      <c r="B259" s="65" t="s">
        <v>878</v>
      </c>
      <c r="C259" s="64" t="s">
        <v>879</v>
      </c>
      <c r="D259" s="65" t="s">
        <v>1497</v>
      </c>
      <c r="E259" s="250">
        <v>7</v>
      </c>
      <c r="F259" s="201"/>
      <c r="G259" s="205">
        <f t="shared" si="31"/>
        <v>0</v>
      </c>
    </row>
    <row r="260" spans="1:7" s="6" customFormat="1" ht="15" x14ac:dyDescent="0.25">
      <c r="A260" s="132" t="s">
        <v>1827</v>
      </c>
      <c r="B260" s="65" t="s">
        <v>858</v>
      </c>
      <c r="C260" s="64" t="s">
        <v>859</v>
      </c>
      <c r="D260" s="65" t="s">
        <v>1499</v>
      </c>
      <c r="E260" s="250">
        <v>63.59</v>
      </c>
      <c r="F260" s="201"/>
      <c r="G260" s="205">
        <f t="shared" si="31"/>
        <v>0</v>
      </c>
    </row>
    <row r="261" spans="1:7" s="6" customFormat="1" ht="15" x14ac:dyDescent="0.25">
      <c r="A261" s="132" t="s">
        <v>1828</v>
      </c>
      <c r="B261" s="65" t="s">
        <v>312</v>
      </c>
      <c r="C261" s="64" t="s">
        <v>313</v>
      </c>
      <c r="D261" s="65" t="s">
        <v>1499</v>
      </c>
      <c r="E261" s="249">
        <v>326.25</v>
      </c>
      <c r="F261" s="201"/>
      <c r="G261" s="205">
        <f>ROUND(E261*F261,2)</f>
        <v>0</v>
      </c>
    </row>
    <row r="262" spans="1:7" s="6" customFormat="1" ht="15" x14ac:dyDescent="0.25">
      <c r="A262" s="132" t="s">
        <v>1829</v>
      </c>
      <c r="B262" s="65" t="s">
        <v>860</v>
      </c>
      <c r="C262" s="64" t="s">
        <v>861</v>
      </c>
      <c r="D262" s="65" t="s">
        <v>1499</v>
      </c>
      <c r="E262" s="250">
        <v>144.19999999999999</v>
      </c>
      <c r="F262" s="201"/>
      <c r="G262" s="205">
        <f t="shared" si="31"/>
        <v>0</v>
      </c>
    </row>
    <row r="263" spans="1:7" s="6" customFormat="1" ht="15" x14ac:dyDescent="0.25">
      <c r="A263" s="132" t="s">
        <v>1830</v>
      </c>
      <c r="B263" s="65" t="s">
        <v>310</v>
      </c>
      <c r="C263" s="64" t="s">
        <v>311</v>
      </c>
      <c r="D263" s="65" t="s">
        <v>1499</v>
      </c>
      <c r="E263" s="250">
        <v>118.53</v>
      </c>
      <c r="F263" s="201"/>
      <c r="G263" s="205">
        <f t="shared" si="31"/>
        <v>0</v>
      </c>
    </row>
    <row r="264" spans="1:7" s="6" customFormat="1" ht="15" x14ac:dyDescent="0.25">
      <c r="A264" s="132" t="s">
        <v>1831</v>
      </c>
      <c r="B264" s="65" t="s">
        <v>308</v>
      </c>
      <c r="C264" s="64" t="s">
        <v>309</v>
      </c>
      <c r="D264" s="65" t="s">
        <v>1499</v>
      </c>
      <c r="E264" s="250">
        <v>126.32</v>
      </c>
      <c r="F264" s="201"/>
      <c r="G264" s="205">
        <f t="shared" si="31"/>
        <v>0</v>
      </c>
    </row>
    <row r="265" spans="1:7" s="6" customFormat="1" ht="15" x14ac:dyDescent="0.25">
      <c r="A265" s="132" t="s">
        <v>221</v>
      </c>
      <c r="B265" s="65" t="s">
        <v>856</v>
      </c>
      <c r="C265" s="64" t="s">
        <v>857</v>
      </c>
      <c r="D265" s="65" t="s">
        <v>1497</v>
      </c>
      <c r="E265" s="249">
        <v>70</v>
      </c>
      <c r="F265" s="201"/>
      <c r="G265" s="202">
        <f t="shared" si="31"/>
        <v>0</v>
      </c>
    </row>
    <row r="266" spans="1:7" s="6" customFormat="1" ht="15" x14ac:dyDescent="0.25">
      <c r="A266" s="132" t="s">
        <v>1832</v>
      </c>
      <c r="B266" s="65" t="s">
        <v>880</v>
      </c>
      <c r="C266" s="64" t="s">
        <v>881</v>
      </c>
      <c r="D266" s="65" t="s">
        <v>1497</v>
      </c>
      <c r="E266" s="250">
        <v>64</v>
      </c>
      <c r="F266" s="201"/>
      <c r="G266" s="202">
        <f t="shared" si="31"/>
        <v>0</v>
      </c>
    </row>
    <row r="267" spans="1:7" s="6" customFormat="1" ht="15" x14ac:dyDescent="0.25">
      <c r="A267" s="132" t="s">
        <v>1833</v>
      </c>
      <c r="B267" s="65" t="s">
        <v>882</v>
      </c>
      <c r="C267" s="64" t="s">
        <v>883</v>
      </c>
      <c r="D267" s="65" t="s">
        <v>1497</v>
      </c>
      <c r="E267" s="249">
        <v>9</v>
      </c>
      <c r="F267" s="201"/>
      <c r="G267" s="202">
        <f t="shared" si="31"/>
        <v>0</v>
      </c>
    </row>
    <row r="268" spans="1:7" s="6" customFormat="1" ht="15" x14ac:dyDescent="0.25">
      <c r="A268" s="132" t="s">
        <v>1834</v>
      </c>
      <c r="B268" s="65" t="s">
        <v>3148</v>
      </c>
      <c r="C268" s="67" t="s">
        <v>1273</v>
      </c>
      <c r="D268" s="51" t="s">
        <v>1497</v>
      </c>
      <c r="E268" s="249">
        <v>9</v>
      </c>
      <c r="F268" s="214"/>
      <c r="G268" s="202">
        <f t="shared" si="31"/>
        <v>0</v>
      </c>
    </row>
    <row r="269" spans="1:7" s="6" customFormat="1" ht="15" x14ac:dyDescent="0.25">
      <c r="A269" s="132" t="s">
        <v>1835</v>
      </c>
      <c r="B269" s="65" t="s">
        <v>888</v>
      </c>
      <c r="C269" s="64" t="s">
        <v>889</v>
      </c>
      <c r="D269" s="65" t="s">
        <v>1497</v>
      </c>
      <c r="E269" s="250">
        <v>64</v>
      </c>
      <c r="F269" s="201"/>
      <c r="G269" s="205">
        <f t="shared" si="31"/>
        <v>0</v>
      </c>
    </row>
    <row r="270" spans="1:7" s="6" customFormat="1" ht="15" x14ac:dyDescent="0.25">
      <c r="A270" s="132" t="s">
        <v>1836</v>
      </c>
      <c r="B270" s="65" t="s">
        <v>890</v>
      </c>
      <c r="C270" s="64" t="s">
        <v>891</v>
      </c>
      <c r="D270" s="65" t="s">
        <v>1497</v>
      </c>
      <c r="E270" s="250">
        <v>235</v>
      </c>
      <c r="F270" s="201"/>
      <c r="G270" s="205">
        <f t="shared" si="31"/>
        <v>0</v>
      </c>
    </row>
    <row r="271" spans="1:7" s="6" customFormat="1" ht="15" x14ac:dyDescent="0.25">
      <c r="A271" s="132" t="s">
        <v>1837</v>
      </c>
      <c r="B271" s="65" t="s">
        <v>894</v>
      </c>
      <c r="C271" s="64" t="s">
        <v>895</v>
      </c>
      <c r="D271" s="65" t="s">
        <v>1497</v>
      </c>
      <c r="E271" s="250">
        <v>64</v>
      </c>
      <c r="F271" s="201"/>
      <c r="G271" s="205">
        <f t="shared" si="31"/>
        <v>0</v>
      </c>
    </row>
    <row r="272" spans="1:7" s="6" customFormat="1" ht="15" x14ac:dyDescent="0.25">
      <c r="A272" s="132" t="s">
        <v>1838</v>
      </c>
      <c r="B272" s="65" t="s">
        <v>896</v>
      </c>
      <c r="C272" s="64" t="s">
        <v>897</v>
      </c>
      <c r="D272" s="65" t="s">
        <v>1497</v>
      </c>
      <c r="E272" s="250">
        <v>235</v>
      </c>
      <c r="F272" s="201"/>
      <c r="G272" s="205">
        <f t="shared" si="31"/>
        <v>0</v>
      </c>
    </row>
    <row r="273" spans="1:89" s="6" customFormat="1" ht="15" x14ac:dyDescent="0.25">
      <c r="A273" s="132" t="s">
        <v>1839</v>
      </c>
      <c r="B273" s="65" t="s">
        <v>874</v>
      </c>
      <c r="C273" s="64" t="s">
        <v>875</v>
      </c>
      <c r="D273" s="65" t="s">
        <v>1497</v>
      </c>
      <c r="E273" s="250">
        <v>235</v>
      </c>
      <c r="F273" s="201"/>
      <c r="G273" s="205">
        <f t="shared" si="31"/>
        <v>0</v>
      </c>
    </row>
    <row r="274" spans="1:89" s="6" customFormat="1" ht="15" x14ac:dyDescent="0.25">
      <c r="A274" s="132" t="s">
        <v>1840</v>
      </c>
      <c r="B274" s="65" t="s">
        <v>870</v>
      </c>
      <c r="C274" s="64" t="s">
        <v>871</v>
      </c>
      <c r="D274" s="65" t="s">
        <v>1497</v>
      </c>
      <c r="E274" s="250">
        <v>54</v>
      </c>
      <c r="F274" s="201"/>
      <c r="G274" s="205">
        <f t="shared" si="31"/>
        <v>0</v>
      </c>
    </row>
    <row r="275" spans="1:89" s="6" customFormat="1" ht="15" x14ac:dyDescent="0.25">
      <c r="A275" s="132" t="s">
        <v>1841</v>
      </c>
      <c r="B275" s="65" t="s">
        <v>872</v>
      </c>
      <c r="C275" s="64" t="s">
        <v>873</v>
      </c>
      <c r="D275" s="65" t="s">
        <v>1497</v>
      </c>
      <c r="E275" s="250">
        <v>64</v>
      </c>
      <c r="F275" s="201"/>
      <c r="G275" s="205">
        <f t="shared" si="31"/>
        <v>0</v>
      </c>
    </row>
    <row r="276" spans="1:89" s="8" customFormat="1" ht="15" x14ac:dyDescent="0.25">
      <c r="A276" s="132" t="s">
        <v>1842</v>
      </c>
      <c r="B276" s="65" t="s">
        <v>994</v>
      </c>
      <c r="C276" s="64" t="s">
        <v>995</v>
      </c>
      <c r="D276" s="65" t="s">
        <v>1497</v>
      </c>
      <c r="E276" s="250">
        <v>3</v>
      </c>
      <c r="F276" s="201"/>
      <c r="G276" s="205">
        <f t="shared" si="31"/>
        <v>0</v>
      </c>
    </row>
    <row r="277" spans="1:89" s="8" customFormat="1" ht="15" x14ac:dyDescent="0.25">
      <c r="A277" s="132" t="s">
        <v>1843</v>
      </c>
      <c r="B277" s="65" t="s">
        <v>992</v>
      </c>
      <c r="C277" s="64" t="s">
        <v>993</v>
      </c>
      <c r="D277" s="65" t="s">
        <v>1497</v>
      </c>
      <c r="E277" s="250">
        <v>160</v>
      </c>
      <c r="F277" s="201"/>
      <c r="G277" s="205">
        <f t="shared" si="31"/>
        <v>0</v>
      </c>
    </row>
    <row r="278" spans="1:89" s="8" customFormat="1" ht="15" x14ac:dyDescent="0.25">
      <c r="A278" s="132" t="s">
        <v>1844</v>
      </c>
      <c r="B278" s="65" t="s">
        <v>886</v>
      </c>
      <c r="C278" s="64" t="s">
        <v>887</v>
      </c>
      <c r="D278" s="65" t="s">
        <v>1497</v>
      </c>
      <c r="E278" s="250">
        <v>138</v>
      </c>
      <c r="F278" s="201"/>
      <c r="G278" s="205">
        <f t="shared" si="31"/>
        <v>0</v>
      </c>
    </row>
    <row r="279" spans="1:89" s="8" customFormat="1" ht="15" x14ac:dyDescent="0.25">
      <c r="A279" s="132" t="s">
        <v>1845</v>
      </c>
      <c r="B279" s="65" t="s">
        <v>2317</v>
      </c>
      <c r="C279" s="49" t="s">
        <v>1282</v>
      </c>
      <c r="D279" s="51" t="s">
        <v>1124</v>
      </c>
      <c r="E279" s="249">
        <v>30</v>
      </c>
      <c r="F279" s="214"/>
      <c r="G279" s="202">
        <f t="shared" si="31"/>
        <v>0</v>
      </c>
    </row>
    <row r="280" spans="1:89" s="14" customFormat="1" ht="15" x14ac:dyDescent="0.25">
      <c r="A280" s="132" t="s">
        <v>1846</v>
      </c>
      <c r="B280" s="65" t="s">
        <v>842</v>
      </c>
      <c r="C280" s="64" t="s">
        <v>843</v>
      </c>
      <c r="D280" s="65" t="s">
        <v>1497</v>
      </c>
      <c r="E280" s="250">
        <v>45</v>
      </c>
      <c r="F280" s="201"/>
      <c r="G280" s="205">
        <f t="shared" si="31"/>
        <v>0</v>
      </c>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row>
    <row r="281" spans="1:89" s="14" customFormat="1" ht="15" x14ac:dyDescent="0.25">
      <c r="A281" s="132" t="s">
        <v>1847</v>
      </c>
      <c r="B281" s="65" t="s">
        <v>884</v>
      </c>
      <c r="C281" s="64" t="s">
        <v>885</v>
      </c>
      <c r="D281" s="65" t="s">
        <v>1497</v>
      </c>
      <c r="E281" s="250">
        <v>317</v>
      </c>
      <c r="F281" s="201"/>
      <c r="G281" s="205">
        <f t="shared" ref="G281" si="32">ROUND(E281*F281,2)</f>
        <v>0</v>
      </c>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row>
    <row r="282" spans="1:89" s="14" customFormat="1" ht="15" x14ac:dyDescent="0.2">
      <c r="A282" s="319"/>
      <c r="B282" s="320"/>
      <c r="C282" s="321"/>
      <c r="D282" s="322"/>
      <c r="E282" s="323"/>
      <c r="F282" s="324"/>
      <c r="G282" s="325"/>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row>
    <row r="283" spans="1:89" s="14" customFormat="1" ht="15.75" x14ac:dyDescent="0.25">
      <c r="A283" s="130" t="s">
        <v>1254</v>
      </c>
      <c r="B283" s="52"/>
      <c r="C283" s="53" t="s">
        <v>1284</v>
      </c>
      <c r="D283" s="52"/>
      <c r="E283" s="194"/>
      <c r="F283" s="203"/>
      <c r="G283" s="204">
        <f>SUM(G284:G389)</f>
        <v>0</v>
      </c>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row>
    <row r="284" spans="1:89" s="14" customFormat="1" ht="15" x14ac:dyDescent="0.25">
      <c r="A284" s="132" t="s">
        <v>1256</v>
      </c>
      <c r="B284" s="65" t="s">
        <v>988</v>
      </c>
      <c r="C284" s="64" t="s">
        <v>989</v>
      </c>
      <c r="D284" s="65" t="s">
        <v>1497</v>
      </c>
      <c r="E284" s="250">
        <v>168</v>
      </c>
      <c r="F284" s="201"/>
      <c r="G284" s="205">
        <f>ROUND(E284*F284,2)</f>
        <v>0</v>
      </c>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row>
    <row r="285" spans="1:89" s="14" customFormat="1" ht="15" x14ac:dyDescent="0.25">
      <c r="A285" s="132" t="s">
        <v>1257</v>
      </c>
      <c r="B285" s="65" t="s">
        <v>986</v>
      </c>
      <c r="C285" s="64" t="s">
        <v>987</v>
      </c>
      <c r="D285" s="65" t="s">
        <v>1497</v>
      </c>
      <c r="E285" s="250">
        <v>16</v>
      </c>
      <c r="F285" s="201"/>
      <c r="G285" s="205">
        <f>ROUND(E285*F285,2)</f>
        <v>0</v>
      </c>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row>
    <row r="286" spans="1:89" s="14" customFormat="1" ht="15" x14ac:dyDescent="0.25">
      <c r="A286" s="132" t="s">
        <v>1258</v>
      </c>
      <c r="B286" s="65" t="s">
        <v>984</v>
      </c>
      <c r="C286" s="64" t="s">
        <v>985</v>
      </c>
      <c r="D286" s="65" t="s">
        <v>1497</v>
      </c>
      <c r="E286" s="250">
        <v>137</v>
      </c>
      <c r="F286" s="201"/>
      <c r="G286" s="205">
        <f>ROUND(E286*F286,2)</f>
        <v>0</v>
      </c>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row>
    <row r="287" spans="1:89" s="14" customFormat="1" ht="15" x14ac:dyDescent="0.25">
      <c r="A287" s="132" t="s">
        <v>1259</v>
      </c>
      <c r="B287" s="65" t="s">
        <v>982</v>
      </c>
      <c r="C287" s="64" t="s">
        <v>983</v>
      </c>
      <c r="D287" s="65" t="s">
        <v>1497</v>
      </c>
      <c r="E287" s="250">
        <v>491</v>
      </c>
      <c r="F287" s="201"/>
      <c r="G287" s="205">
        <f>ROUND(E287*F287,2)</f>
        <v>0</v>
      </c>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row>
    <row r="288" spans="1:89" s="6" customFormat="1" ht="15" x14ac:dyDescent="0.25">
      <c r="A288" s="132" t="s">
        <v>1260</v>
      </c>
      <c r="B288" s="65" t="s">
        <v>990</v>
      </c>
      <c r="C288" s="64" t="s">
        <v>991</v>
      </c>
      <c r="D288" s="65" t="s">
        <v>1497</v>
      </c>
      <c r="E288" s="250">
        <v>45</v>
      </c>
      <c r="F288" s="201"/>
      <c r="G288" s="205">
        <f>ROUND(E288*F288,2)</f>
        <v>0</v>
      </c>
    </row>
    <row r="289" spans="1:7" s="6" customFormat="1" ht="15" x14ac:dyDescent="0.25">
      <c r="A289" s="132" t="s">
        <v>1261</v>
      </c>
      <c r="B289" s="65" t="s">
        <v>900</v>
      </c>
      <c r="C289" s="64" t="s">
        <v>901</v>
      </c>
      <c r="D289" s="65" t="s">
        <v>1500</v>
      </c>
      <c r="E289" s="250">
        <v>5663.56</v>
      </c>
      <c r="F289" s="201"/>
      <c r="G289" s="205">
        <f t="shared" ref="G289:G306" si="33">ROUND(E289*F289,2)</f>
        <v>0</v>
      </c>
    </row>
    <row r="290" spans="1:7" s="6" customFormat="1" ht="15" x14ac:dyDescent="0.25">
      <c r="A290" s="132" t="s">
        <v>1262</v>
      </c>
      <c r="B290" s="65" t="s">
        <v>902</v>
      </c>
      <c r="C290" s="64" t="s">
        <v>903</v>
      </c>
      <c r="D290" s="65" t="s">
        <v>1500</v>
      </c>
      <c r="E290" s="250">
        <v>1272.58</v>
      </c>
      <c r="F290" s="201"/>
      <c r="G290" s="205">
        <f t="shared" si="33"/>
        <v>0</v>
      </c>
    </row>
    <row r="291" spans="1:7" s="6" customFormat="1" ht="15" x14ac:dyDescent="0.25">
      <c r="A291" s="132" t="s">
        <v>1263</v>
      </c>
      <c r="B291" s="65" t="s">
        <v>904</v>
      </c>
      <c r="C291" s="64" t="s">
        <v>905</v>
      </c>
      <c r="D291" s="65" t="s">
        <v>1500</v>
      </c>
      <c r="E291" s="250">
        <v>913.14</v>
      </c>
      <c r="F291" s="201"/>
      <c r="G291" s="205">
        <f t="shared" si="33"/>
        <v>0</v>
      </c>
    </row>
    <row r="292" spans="1:7" s="6" customFormat="1" ht="15" x14ac:dyDescent="0.25">
      <c r="A292" s="132" t="s">
        <v>1264</v>
      </c>
      <c r="B292" s="65" t="s">
        <v>906</v>
      </c>
      <c r="C292" s="64" t="s">
        <v>907</v>
      </c>
      <c r="D292" s="65" t="s">
        <v>1500</v>
      </c>
      <c r="E292" s="250">
        <v>1623.24</v>
      </c>
      <c r="F292" s="201"/>
      <c r="G292" s="205">
        <f t="shared" si="33"/>
        <v>0</v>
      </c>
    </row>
    <row r="293" spans="1:7" s="6" customFormat="1" ht="15" x14ac:dyDescent="0.25">
      <c r="A293" s="132" t="s">
        <v>228</v>
      </c>
      <c r="B293" s="65" t="s">
        <v>908</v>
      </c>
      <c r="C293" s="64" t="s">
        <v>909</v>
      </c>
      <c r="D293" s="65" t="s">
        <v>1500</v>
      </c>
      <c r="E293" s="250">
        <v>1011</v>
      </c>
      <c r="F293" s="201"/>
      <c r="G293" s="205">
        <f t="shared" si="33"/>
        <v>0</v>
      </c>
    </row>
    <row r="294" spans="1:7" s="6" customFormat="1" ht="15" x14ac:dyDescent="0.25">
      <c r="A294" s="132" t="s">
        <v>1265</v>
      </c>
      <c r="B294" s="65" t="s">
        <v>910</v>
      </c>
      <c r="C294" s="64" t="s">
        <v>911</v>
      </c>
      <c r="D294" s="65" t="s">
        <v>1500</v>
      </c>
      <c r="E294" s="250">
        <v>543</v>
      </c>
      <c r="F294" s="201"/>
      <c r="G294" s="205">
        <f t="shared" si="33"/>
        <v>0</v>
      </c>
    </row>
    <row r="295" spans="1:7" s="6" customFormat="1" ht="15" x14ac:dyDescent="0.25">
      <c r="A295" s="132" t="s">
        <v>229</v>
      </c>
      <c r="B295" s="65" t="s">
        <v>912</v>
      </c>
      <c r="C295" s="64" t="s">
        <v>913</v>
      </c>
      <c r="D295" s="65" t="s">
        <v>1500</v>
      </c>
      <c r="E295" s="250">
        <v>265</v>
      </c>
      <c r="F295" s="201"/>
      <c r="G295" s="205">
        <f t="shared" si="33"/>
        <v>0</v>
      </c>
    </row>
    <row r="296" spans="1:7" s="6" customFormat="1" ht="15" x14ac:dyDescent="0.25">
      <c r="A296" s="132" t="s">
        <v>232</v>
      </c>
      <c r="B296" s="65" t="s">
        <v>914</v>
      </c>
      <c r="C296" s="64" t="s">
        <v>915</v>
      </c>
      <c r="D296" s="65" t="s">
        <v>1500</v>
      </c>
      <c r="E296" s="250">
        <v>356</v>
      </c>
      <c r="F296" s="201"/>
      <c r="G296" s="205">
        <f t="shared" si="33"/>
        <v>0</v>
      </c>
    </row>
    <row r="297" spans="1:7" s="6" customFormat="1" ht="15" x14ac:dyDescent="0.25">
      <c r="A297" s="132" t="s">
        <v>1266</v>
      </c>
      <c r="B297" s="65" t="s">
        <v>964</v>
      </c>
      <c r="C297" s="64" t="s">
        <v>965</v>
      </c>
      <c r="D297" s="65" t="s">
        <v>1497</v>
      </c>
      <c r="E297" s="250">
        <v>25</v>
      </c>
      <c r="F297" s="201"/>
      <c r="G297" s="205">
        <f t="shared" si="33"/>
        <v>0</v>
      </c>
    </row>
    <row r="298" spans="1:7" s="6" customFormat="1" ht="15" x14ac:dyDescent="0.25">
      <c r="A298" s="132" t="s">
        <v>1267</v>
      </c>
      <c r="B298" s="65" t="s">
        <v>974</v>
      </c>
      <c r="C298" s="64" t="s">
        <v>975</v>
      </c>
      <c r="D298" s="65" t="s">
        <v>1497</v>
      </c>
      <c r="E298" s="250">
        <v>12</v>
      </c>
      <c r="F298" s="201"/>
      <c r="G298" s="205">
        <f t="shared" si="33"/>
        <v>0</v>
      </c>
    </row>
    <row r="299" spans="1:7" s="6" customFormat="1" ht="15" x14ac:dyDescent="0.25">
      <c r="A299" s="132" t="s">
        <v>235</v>
      </c>
      <c r="B299" s="65" t="s">
        <v>976</v>
      </c>
      <c r="C299" s="64" t="s">
        <v>977</v>
      </c>
      <c r="D299" s="65" t="s">
        <v>1497</v>
      </c>
      <c r="E299" s="250">
        <v>12</v>
      </c>
      <c r="F299" s="201"/>
      <c r="G299" s="205">
        <f t="shared" si="33"/>
        <v>0</v>
      </c>
    </row>
    <row r="300" spans="1:7" s="6" customFormat="1" ht="15" x14ac:dyDescent="0.25">
      <c r="A300" s="132" t="s">
        <v>1268</v>
      </c>
      <c r="B300" s="65" t="s">
        <v>1008</v>
      </c>
      <c r="C300" s="64" t="s">
        <v>1009</v>
      </c>
      <c r="D300" s="65" t="s">
        <v>1497</v>
      </c>
      <c r="E300" s="250">
        <v>24</v>
      </c>
      <c r="F300" s="201"/>
      <c r="G300" s="205">
        <f t="shared" si="33"/>
        <v>0</v>
      </c>
    </row>
    <row r="301" spans="1:7" s="6" customFormat="1" ht="15" x14ac:dyDescent="0.25">
      <c r="A301" s="132" t="s">
        <v>1269</v>
      </c>
      <c r="B301" s="65" t="s">
        <v>1012</v>
      </c>
      <c r="C301" s="64" t="s">
        <v>1013</v>
      </c>
      <c r="D301" s="65" t="s">
        <v>1497</v>
      </c>
      <c r="E301" s="250">
        <v>24</v>
      </c>
      <c r="F301" s="201"/>
      <c r="G301" s="205">
        <f t="shared" si="33"/>
        <v>0</v>
      </c>
    </row>
    <row r="302" spans="1:7" s="6" customFormat="1" ht="15" x14ac:dyDescent="0.25">
      <c r="A302" s="132" t="s">
        <v>1270</v>
      </c>
      <c r="B302" s="65" t="s">
        <v>1010</v>
      </c>
      <c r="C302" s="64" t="s">
        <v>1011</v>
      </c>
      <c r="D302" s="65" t="s">
        <v>1497</v>
      </c>
      <c r="E302" s="250">
        <v>24</v>
      </c>
      <c r="F302" s="201"/>
      <c r="G302" s="205">
        <f t="shared" si="33"/>
        <v>0</v>
      </c>
    </row>
    <row r="303" spans="1:7" s="6" customFormat="1" ht="15" x14ac:dyDescent="0.25">
      <c r="A303" s="132" t="s">
        <v>236</v>
      </c>
      <c r="B303" s="65" t="s">
        <v>966</v>
      </c>
      <c r="C303" s="64" t="s">
        <v>967</v>
      </c>
      <c r="D303" s="65" t="s">
        <v>1497</v>
      </c>
      <c r="E303" s="250">
        <v>10</v>
      </c>
      <c r="F303" s="201"/>
      <c r="G303" s="205">
        <f t="shared" si="33"/>
        <v>0</v>
      </c>
    </row>
    <row r="304" spans="1:7" s="6" customFormat="1" ht="15" x14ac:dyDescent="0.25">
      <c r="A304" s="132" t="s">
        <v>1271</v>
      </c>
      <c r="B304" s="65" t="s">
        <v>1024</v>
      </c>
      <c r="C304" s="64" t="s">
        <v>1025</v>
      </c>
      <c r="D304" s="65" t="s">
        <v>1497</v>
      </c>
      <c r="E304" s="250">
        <v>12</v>
      </c>
      <c r="F304" s="201"/>
      <c r="G304" s="205">
        <f t="shared" si="33"/>
        <v>0</v>
      </c>
    </row>
    <row r="305" spans="1:7" s="6" customFormat="1" ht="15" x14ac:dyDescent="0.25">
      <c r="A305" s="132" t="s">
        <v>1272</v>
      </c>
      <c r="B305" s="65" t="s">
        <v>1030</v>
      </c>
      <c r="C305" s="64" t="s">
        <v>1031</v>
      </c>
      <c r="D305" s="65" t="s">
        <v>1497</v>
      </c>
      <c r="E305" s="250">
        <v>12</v>
      </c>
      <c r="F305" s="201"/>
      <c r="G305" s="205">
        <f t="shared" si="33"/>
        <v>0</v>
      </c>
    </row>
    <row r="306" spans="1:7" s="6" customFormat="1" ht="15" x14ac:dyDescent="0.25">
      <c r="A306" s="132" t="s">
        <v>1274</v>
      </c>
      <c r="B306" s="65" t="s">
        <v>972</v>
      </c>
      <c r="C306" s="64" t="s">
        <v>973</v>
      </c>
      <c r="D306" s="65" t="s">
        <v>1497</v>
      </c>
      <c r="E306" s="250">
        <v>10</v>
      </c>
      <c r="F306" s="201"/>
      <c r="G306" s="205">
        <f t="shared" si="33"/>
        <v>0</v>
      </c>
    </row>
    <row r="307" spans="1:7" s="10" customFormat="1" ht="15" x14ac:dyDescent="0.25">
      <c r="A307" s="132" t="s">
        <v>1275</v>
      </c>
      <c r="B307" s="65" t="s">
        <v>970</v>
      </c>
      <c r="C307" s="64" t="s">
        <v>971</v>
      </c>
      <c r="D307" s="65" t="s">
        <v>1497</v>
      </c>
      <c r="E307" s="250">
        <v>10</v>
      </c>
      <c r="F307" s="201"/>
      <c r="G307" s="205">
        <f>ROUND(E307*F307,2)</f>
        <v>0</v>
      </c>
    </row>
    <row r="308" spans="1:7" s="6" customFormat="1" ht="15" x14ac:dyDescent="0.25">
      <c r="A308" s="132" t="s">
        <v>1276</v>
      </c>
      <c r="B308" s="65" t="s">
        <v>1050</v>
      </c>
      <c r="C308" s="64" t="s">
        <v>1051</v>
      </c>
      <c r="D308" s="65" t="s">
        <v>1499</v>
      </c>
      <c r="E308" s="250">
        <v>85.45</v>
      </c>
      <c r="F308" s="201"/>
      <c r="G308" s="205">
        <f>ROUND(E308*F308,2)</f>
        <v>0</v>
      </c>
    </row>
    <row r="309" spans="1:7" s="6" customFormat="1" ht="15" x14ac:dyDescent="0.25">
      <c r="A309" s="132" t="s">
        <v>1277</v>
      </c>
      <c r="B309" s="65" t="s">
        <v>330</v>
      </c>
      <c r="C309" s="64" t="s">
        <v>331</v>
      </c>
      <c r="D309" s="65" t="s">
        <v>1499</v>
      </c>
      <c r="E309" s="250">
        <v>85.45</v>
      </c>
      <c r="F309" s="201"/>
      <c r="G309" s="205">
        <f>ROUND(E309*F309,2)</f>
        <v>0</v>
      </c>
    </row>
    <row r="310" spans="1:7" s="6" customFormat="1" ht="15" x14ac:dyDescent="0.25">
      <c r="A310" s="132" t="s">
        <v>1278</v>
      </c>
      <c r="B310" s="65" t="s">
        <v>1006</v>
      </c>
      <c r="C310" s="64" t="s">
        <v>1007</v>
      </c>
      <c r="D310" s="65" t="s">
        <v>1497</v>
      </c>
      <c r="E310" s="250">
        <v>10</v>
      </c>
      <c r="F310" s="201"/>
      <c r="G310" s="205">
        <f>ROUND(E310*F310,2)</f>
        <v>0</v>
      </c>
    </row>
    <row r="311" spans="1:7" s="6" customFormat="1" ht="15" x14ac:dyDescent="0.25">
      <c r="A311" s="132" t="s">
        <v>1279</v>
      </c>
      <c r="B311" s="65" t="s">
        <v>1020</v>
      </c>
      <c r="C311" s="64" t="s">
        <v>1021</v>
      </c>
      <c r="D311" s="65" t="s">
        <v>1497</v>
      </c>
      <c r="E311" s="250">
        <v>14</v>
      </c>
      <c r="F311" s="201"/>
      <c r="G311" s="205">
        <f t="shared" ref="G311:G316" si="34">ROUND(E311*F311,2)</f>
        <v>0</v>
      </c>
    </row>
    <row r="312" spans="1:7" s="6" customFormat="1" ht="15" x14ac:dyDescent="0.25">
      <c r="A312" s="132" t="s">
        <v>1280</v>
      </c>
      <c r="B312" s="65" t="s">
        <v>996</v>
      </c>
      <c r="C312" s="64" t="s">
        <v>997</v>
      </c>
      <c r="D312" s="65" t="s">
        <v>1497</v>
      </c>
      <c r="E312" s="250">
        <v>24</v>
      </c>
      <c r="F312" s="201"/>
      <c r="G312" s="205">
        <f t="shared" si="34"/>
        <v>0</v>
      </c>
    </row>
    <row r="313" spans="1:7" s="6" customFormat="1" ht="15" x14ac:dyDescent="0.25">
      <c r="A313" s="132" t="s">
        <v>237</v>
      </c>
      <c r="B313" s="65" t="s">
        <v>998</v>
      </c>
      <c r="C313" s="64" t="s">
        <v>999</v>
      </c>
      <c r="D313" s="65" t="s">
        <v>1497</v>
      </c>
      <c r="E313" s="250">
        <v>12</v>
      </c>
      <c r="F313" s="201"/>
      <c r="G313" s="205">
        <f t="shared" si="34"/>
        <v>0</v>
      </c>
    </row>
    <row r="314" spans="1:7" s="6" customFormat="1" ht="15" x14ac:dyDescent="0.25">
      <c r="A314" s="132" t="s">
        <v>1281</v>
      </c>
      <c r="B314" s="65" t="s">
        <v>1000</v>
      </c>
      <c r="C314" s="64" t="s">
        <v>1001</v>
      </c>
      <c r="D314" s="65" t="s">
        <v>1497</v>
      </c>
      <c r="E314" s="250">
        <v>12</v>
      </c>
      <c r="F314" s="201"/>
      <c r="G314" s="205">
        <f t="shared" si="34"/>
        <v>0</v>
      </c>
    </row>
    <row r="315" spans="1:7" s="6" customFormat="1" ht="15" x14ac:dyDescent="0.25">
      <c r="A315" s="132" t="s">
        <v>238</v>
      </c>
      <c r="B315" s="65" t="s">
        <v>1002</v>
      </c>
      <c r="C315" s="64" t="s">
        <v>1003</v>
      </c>
      <c r="D315" s="65" t="s">
        <v>1497</v>
      </c>
      <c r="E315" s="250">
        <v>8</v>
      </c>
      <c r="F315" s="201"/>
      <c r="G315" s="205">
        <f t="shared" si="34"/>
        <v>0</v>
      </c>
    </row>
    <row r="316" spans="1:7" s="6" customFormat="1" ht="15" x14ac:dyDescent="0.25">
      <c r="A316" s="132" t="s">
        <v>241</v>
      </c>
      <c r="B316" s="65" t="s">
        <v>848</v>
      </c>
      <c r="C316" s="64" t="s">
        <v>849</v>
      </c>
      <c r="D316" s="65" t="s">
        <v>1497</v>
      </c>
      <c r="E316" s="250">
        <v>6</v>
      </c>
      <c r="F316" s="201"/>
      <c r="G316" s="205">
        <f t="shared" si="34"/>
        <v>0</v>
      </c>
    </row>
    <row r="317" spans="1:7" s="6" customFormat="1" ht="15" x14ac:dyDescent="0.25">
      <c r="A317" s="132" t="s">
        <v>1848</v>
      </c>
      <c r="B317" s="65" t="s">
        <v>403</v>
      </c>
      <c r="C317" s="64" t="s">
        <v>404</v>
      </c>
      <c r="D317" s="65" t="s">
        <v>1500</v>
      </c>
      <c r="E317" s="250">
        <v>35.76</v>
      </c>
      <c r="F317" s="201"/>
      <c r="G317" s="205">
        <f t="shared" ref="G317:G327" si="35">ROUND(E317*F317,2)</f>
        <v>0</v>
      </c>
    </row>
    <row r="318" spans="1:7" s="6" customFormat="1" ht="15" x14ac:dyDescent="0.25">
      <c r="A318" s="132" t="s">
        <v>1849</v>
      </c>
      <c r="B318" s="65" t="s">
        <v>401</v>
      </c>
      <c r="C318" s="64" t="s">
        <v>402</v>
      </c>
      <c r="D318" s="65" t="s">
        <v>1500</v>
      </c>
      <c r="E318" s="250">
        <v>84.22</v>
      </c>
      <c r="F318" s="201"/>
      <c r="G318" s="205">
        <f t="shared" si="35"/>
        <v>0</v>
      </c>
    </row>
    <row r="319" spans="1:7" s="6" customFormat="1" ht="15" x14ac:dyDescent="0.25">
      <c r="A319" s="132" t="s">
        <v>1850</v>
      </c>
      <c r="B319" s="65" t="s">
        <v>397</v>
      </c>
      <c r="C319" s="64" t="s">
        <v>398</v>
      </c>
      <c r="D319" s="65" t="s">
        <v>1500</v>
      </c>
      <c r="E319" s="250">
        <v>948.54</v>
      </c>
      <c r="F319" s="201"/>
      <c r="G319" s="205">
        <f t="shared" si="35"/>
        <v>0</v>
      </c>
    </row>
    <row r="320" spans="1:7" s="6" customFormat="1" ht="15" x14ac:dyDescent="0.25">
      <c r="A320" s="132" t="s">
        <v>1851</v>
      </c>
      <c r="B320" s="65" t="s">
        <v>399</v>
      </c>
      <c r="C320" s="64" t="s">
        <v>400</v>
      </c>
      <c r="D320" s="65" t="s">
        <v>1500</v>
      </c>
      <c r="E320" s="250">
        <v>410.94</v>
      </c>
      <c r="F320" s="201"/>
      <c r="G320" s="205">
        <f t="shared" si="35"/>
        <v>0</v>
      </c>
    </row>
    <row r="321" spans="1:7" s="6" customFormat="1" ht="15" x14ac:dyDescent="0.25">
      <c r="A321" s="132" t="s">
        <v>1852</v>
      </c>
      <c r="B321" s="65" t="s">
        <v>405</v>
      </c>
      <c r="C321" s="64" t="s">
        <v>406</v>
      </c>
      <c r="D321" s="65" t="s">
        <v>1500</v>
      </c>
      <c r="E321" s="250">
        <v>348.02</v>
      </c>
      <c r="F321" s="201"/>
      <c r="G321" s="205">
        <f t="shared" si="35"/>
        <v>0</v>
      </c>
    </row>
    <row r="322" spans="1:7" s="6" customFormat="1" ht="15" x14ac:dyDescent="0.25">
      <c r="A322" s="132" t="s">
        <v>1853</v>
      </c>
      <c r="B322" s="65" t="s">
        <v>395</v>
      </c>
      <c r="C322" s="64" t="s">
        <v>396</v>
      </c>
      <c r="D322" s="65" t="s">
        <v>1499</v>
      </c>
      <c r="E322" s="250">
        <v>2558.4699999999998</v>
      </c>
      <c r="F322" s="201"/>
      <c r="G322" s="205">
        <f t="shared" si="35"/>
        <v>0</v>
      </c>
    </row>
    <row r="323" spans="1:7" s="6" customFormat="1" ht="15" x14ac:dyDescent="0.25">
      <c r="A323" s="132" t="s">
        <v>246</v>
      </c>
      <c r="B323" s="65" t="s">
        <v>1043</v>
      </c>
      <c r="C323" s="64" t="s">
        <v>1044</v>
      </c>
      <c r="D323" s="65" t="s">
        <v>1497</v>
      </c>
      <c r="E323" s="250">
        <v>8</v>
      </c>
      <c r="F323" s="201"/>
      <c r="G323" s="205">
        <f t="shared" si="35"/>
        <v>0</v>
      </c>
    </row>
    <row r="324" spans="1:7" s="6" customFormat="1" ht="15" x14ac:dyDescent="0.25">
      <c r="A324" s="132" t="s">
        <v>1854</v>
      </c>
      <c r="B324" s="65" t="s">
        <v>946</v>
      </c>
      <c r="C324" s="64" t="s">
        <v>947</v>
      </c>
      <c r="D324" s="65" t="s">
        <v>1500</v>
      </c>
      <c r="E324" s="250">
        <v>2602</v>
      </c>
      <c r="F324" s="201"/>
      <c r="G324" s="205">
        <f t="shared" si="35"/>
        <v>0</v>
      </c>
    </row>
    <row r="325" spans="1:7" s="6" customFormat="1" ht="15" x14ac:dyDescent="0.25">
      <c r="A325" s="132" t="s">
        <v>1855</v>
      </c>
      <c r="B325" s="65" t="s">
        <v>948</v>
      </c>
      <c r="C325" s="64" t="s">
        <v>949</v>
      </c>
      <c r="D325" s="65" t="s">
        <v>1500</v>
      </c>
      <c r="E325" s="250">
        <v>2297</v>
      </c>
      <c r="F325" s="201"/>
      <c r="G325" s="205">
        <f t="shared" si="35"/>
        <v>0</v>
      </c>
    </row>
    <row r="326" spans="1:7" s="15" customFormat="1" ht="15" x14ac:dyDescent="0.25">
      <c r="A326" s="132" t="s">
        <v>1856</v>
      </c>
      <c r="B326" s="65" t="s">
        <v>950</v>
      </c>
      <c r="C326" s="64" t="s">
        <v>951</v>
      </c>
      <c r="D326" s="65" t="s">
        <v>1500</v>
      </c>
      <c r="E326" s="250">
        <v>603</v>
      </c>
      <c r="F326" s="201"/>
      <c r="G326" s="205">
        <f t="shared" si="35"/>
        <v>0</v>
      </c>
    </row>
    <row r="327" spans="1:7" s="6" customFormat="1" ht="15" x14ac:dyDescent="0.25">
      <c r="A327" s="132" t="s">
        <v>1857</v>
      </c>
      <c r="B327" s="65" t="s">
        <v>952</v>
      </c>
      <c r="C327" s="64" t="s">
        <v>953</v>
      </c>
      <c r="D327" s="65" t="s">
        <v>1500</v>
      </c>
      <c r="E327" s="250">
        <v>349</v>
      </c>
      <c r="F327" s="201"/>
      <c r="G327" s="205">
        <f t="shared" si="35"/>
        <v>0</v>
      </c>
    </row>
    <row r="328" spans="1:7" s="6" customFormat="1" ht="15" x14ac:dyDescent="0.25">
      <c r="A328" s="132" t="s">
        <v>1858</v>
      </c>
      <c r="B328" s="65" t="s">
        <v>954</v>
      </c>
      <c r="C328" s="64" t="s">
        <v>955</v>
      </c>
      <c r="D328" s="65" t="s">
        <v>1500</v>
      </c>
      <c r="E328" s="250">
        <v>158</v>
      </c>
      <c r="F328" s="201"/>
      <c r="G328" s="205">
        <f t="shared" ref="G328:G348" si="36">ROUND(E328*F328,2)</f>
        <v>0</v>
      </c>
    </row>
    <row r="329" spans="1:7" s="6" customFormat="1" ht="15" x14ac:dyDescent="0.25">
      <c r="A329" s="132" t="s">
        <v>1859</v>
      </c>
      <c r="B329" s="65" t="s">
        <v>956</v>
      </c>
      <c r="C329" s="64" t="s">
        <v>957</v>
      </c>
      <c r="D329" s="65" t="s">
        <v>1500</v>
      </c>
      <c r="E329" s="250">
        <v>110</v>
      </c>
      <c r="F329" s="201"/>
      <c r="G329" s="205">
        <f t="shared" si="36"/>
        <v>0</v>
      </c>
    </row>
    <row r="330" spans="1:7" s="6" customFormat="1" ht="15" x14ac:dyDescent="0.25">
      <c r="A330" s="132" t="s">
        <v>1860</v>
      </c>
      <c r="B330" s="65" t="s">
        <v>958</v>
      </c>
      <c r="C330" s="64" t="s">
        <v>959</v>
      </c>
      <c r="D330" s="65" t="s">
        <v>1500</v>
      </c>
      <c r="E330" s="250">
        <v>124</v>
      </c>
      <c r="F330" s="201"/>
      <c r="G330" s="205">
        <f t="shared" si="36"/>
        <v>0</v>
      </c>
    </row>
    <row r="331" spans="1:7" s="6" customFormat="1" ht="15" x14ac:dyDescent="0.25">
      <c r="A331" s="132" t="s">
        <v>1861</v>
      </c>
      <c r="B331" s="65" t="s">
        <v>960</v>
      </c>
      <c r="C331" s="64" t="s">
        <v>961</v>
      </c>
      <c r="D331" s="65" t="s">
        <v>1500</v>
      </c>
      <c r="E331" s="250">
        <v>67</v>
      </c>
      <c r="F331" s="201"/>
      <c r="G331" s="205">
        <f t="shared" si="36"/>
        <v>0</v>
      </c>
    </row>
    <row r="332" spans="1:7" s="6" customFormat="1" ht="15" x14ac:dyDescent="0.25">
      <c r="A332" s="132" t="s">
        <v>1862</v>
      </c>
      <c r="B332" s="65" t="s">
        <v>962</v>
      </c>
      <c r="C332" s="64" t="s">
        <v>963</v>
      </c>
      <c r="D332" s="65" t="s">
        <v>1500</v>
      </c>
      <c r="E332" s="250">
        <v>87</v>
      </c>
      <c r="F332" s="201"/>
      <c r="G332" s="205">
        <f t="shared" si="36"/>
        <v>0</v>
      </c>
    </row>
    <row r="333" spans="1:7" s="6" customFormat="1" ht="15" x14ac:dyDescent="0.25">
      <c r="A333" s="132" t="s">
        <v>1863</v>
      </c>
      <c r="B333" s="65" t="s">
        <v>978</v>
      </c>
      <c r="C333" s="64" t="s">
        <v>1538</v>
      </c>
      <c r="D333" s="65" t="s">
        <v>1497</v>
      </c>
      <c r="E333" s="250">
        <v>333</v>
      </c>
      <c r="F333" s="201"/>
      <c r="G333" s="205">
        <f t="shared" si="36"/>
        <v>0</v>
      </c>
    </row>
    <row r="334" spans="1:7" s="6" customFormat="1" ht="15" x14ac:dyDescent="0.25">
      <c r="A334" s="132" t="s">
        <v>1864</v>
      </c>
      <c r="B334" s="65" t="s">
        <v>979</v>
      </c>
      <c r="C334" s="64" t="s">
        <v>1539</v>
      </c>
      <c r="D334" s="65" t="s">
        <v>1497</v>
      </c>
      <c r="E334" s="250">
        <v>166</v>
      </c>
      <c r="F334" s="201"/>
      <c r="G334" s="205">
        <f t="shared" si="36"/>
        <v>0</v>
      </c>
    </row>
    <row r="335" spans="1:7" s="6" customFormat="1" ht="15" x14ac:dyDescent="0.25">
      <c r="A335" s="132" t="s">
        <v>1865</v>
      </c>
      <c r="B335" s="51" t="s">
        <v>980</v>
      </c>
      <c r="C335" s="64" t="s">
        <v>1540</v>
      </c>
      <c r="D335" s="65" t="s">
        <v>1497</v>
      </c>
      <c r="E335" s="250">
        <v>56</v>
      </c>
      <c r="F335" s="201"/>
      <c r="G335" s="205">
        <f t="shared" si="36"/>
        <v>0</v>
      </c>
    </row>
    <row r="336" spans="1:7" s="6" customFormat="1" ht="15" x14ac:dyDescent="0.25">
      <c r="A336" s="132" t="s">
        <v>1866</v>
      </c>
      <c r="B336" s="65" t="s">
        <v>1541</v>
      </c>
      <c r="C336" s="64" t="s">
        <v>1542</v>
      </c>
      <c r="D336" s="65" t="s">
        <v>1497</v>
      </c>
      <c r="E336" s="250">
        <v>13</v>
      </c>
      <c r="F336" s="201"/>
      <c r="G336" s="205">
        <f t="shared" si="36"/>
        <v>0</v>
      </c>
    </row>
    <row r="337" spans="1:7" s="6" customFormat="1" ht="15" x14ac:dyDescent="0.25">
      <c r="A337" s="132" t="s">
        <v>1867</v>
      </c>
      <c r="B337" s="65" t="s">
        <v>981</v>
      </c>
      <c r="C337" s="64" t="s">
        <v>1543</v>
      </c>
      <c r="D337" s="65" t="s">
        <v>1497</v>
      </c>
      <c r="E337" s="250">
        <v>9</v>
      </c>
      <c r="F337" s="201"/>
      <c r="G337" s="205">
        <f t="shared" si="36"/>
        <v>0</v>
      </c>
    </row>
    <row r="338" spans="1:7" s="6" customFormat="1" ht="15" x14ac:dyDescent="0.25">
      <c r="A338" s="132" t="s">
        <v>1868</v>
      </c>
      <c r="B338" s="65" t="s">
        <v>1052</v>
      </c>
      <c r="C338" s="64" t="s">
        <v>1053</v>
      </c>
      <c r="D338" s="65" t="s">
        <v>1497</v>
      </c>
      <c r="E338" s="250">
        <v>34</v>
      </c>
      <c r="F338" s="201"/>
      <c r="G338" s="205">
        <f t="shared" si="36"/>
        <v>0</v>
      </c>
    </row>
    <row r="339" spans="1:7" s="6" customFormat="1" ht="15" x14ac:dyDescent="0.25">
      <c r="A339" s="132" t="s">
        <v>1869</v>
      </c>
      <c r="B339" s="65" t="s">
        <v>922</v>
      </c>
      <c r="C339" s="64" t="s">
        <v>923</v>
      </c>
      <c r="D339" s="65" t="s">
        <v>1500</v>
      </c>
      <c r="E339" s="250">
        <v>2850</v>
      </c>
      <c r="F339" s="201"/>
      <c r="G339" s="205">
        <f t="shared" si="36"/>
        <v>0</v>
      </c>
    </row>
    <row r="340" spans="1:7" s="6" customFormat="1" ht="15" x14ac:dyDescent="0.25">
      <c r="A340" s="132" t="s">
        <v>1870</v>
      </c>
      <c r="B340" s="65" t="s">
        <v>924</v>
      </c>
      <c r="C340" s="64" t="s">
        <v>925</v>
      </c>
      <c r="D340" s="65" t="s">
        <v>1500</v>
      </c>
      <c r="E340" s="250">
        <v>2522.85</v>
      </c>
      <c r="F340" s="201"/>
      <c r="G340" s="205">
        <f t="shared" si="36"/>
        <v>0</v>
      </c>
    </row>
    <row r="341" spans="1:7" s="6" customFormat="1" ht="15" x14ac:dyDescent="0.25">
      <c r="A341" s="132" t="s">
        <v>1871</v>
      </c>
      <c r="B341" s="65" t="s">
        <v>926</v>
      </c>
      <c r="C341" s="64" t="s">
        <v>927</v>
      </c>
      <c r="D341" s="65" t="s">
        <v>1500</v>
      </c>
      <c r="E341" s="250">
        <v>1250</v>
      </c>
      <c r="F341" s="201"/>
      <c r="G341" s="205">
        <f t="shared" si="36"/>
        <v>0</v>
      </c>
    </row>
    <row r="342" spans="1:7" s="6" customFormat="1" ht="15" x14ac:dyDescent="0.25">
      <c r="A342" s="132" t="s">
        <v>1872</v>
      </c>
      <c r="B342" s="65" t="s">
        <v>928</v>
      </c>
      <c r="C342" s="64" t="s">
        <v>929</v>
      </c>
      <c r="D342" s="65" t="s">
        <v>1500</v>
      </c>
      <c r="E342" s="250">
        <v>975</v>
      </c>
      <c r="F342" s="201"/>
      <c r="G342" s="205">
        <f t="shared" si="36"/>
        <v>0</v>
      </c>
    </row>
    <row r="343" spans="1:7" s="6" customFormat="1" ht="15" x14ac:dyDescent="0.25">
      <c r="A343" s="132" t="s">
        <v>1873</v>
      </c>
      <c r="B343" s="65" t="s">
        <v>930</v>
      </c>
      <c r="C343" s="64" t="s">
        <v>931</v>
      </c>
      <c r="D343" s="65" t="s">
        <v>1500</v>
      </c>
      <c r="E343" s="250">
        <v>175</v>
      </c>
      <c r="F343" s="201"/>
      <c r="G343" s="205">
        <f t="shared" si="36"/>
        <v>0</v>
      </c>
    </row>
    <row r="344" spans="1:7" s="6" customFormat="1" ht="15" x14ac:dyDescent="0.25">
      <c r="A344" s="132" t="s">
        <v>1874</v>
      </c>
      <c r="B344" s="65" t="s">
        <v>1045</v>
      </c>
      <c r="C344" s="64" t="s">
        <v>1046</v>
      </c>
      <c r="D344" s="65" t="s">
        <v>1497</v>
      </c>
      <c r="E344" s="249">
        <v>301</v>
      </c>
      <c r="F344" s="201"/>
      <c r="G344" s="205">
        <f t="shared" si="36"/>
        <v>0</v>
      </c>
    </row>
    <row r="345" spans="1:7" s="6" customFormat="1" ht="15" x14ac:dyDescent="0.25">
      <c r="A345" s="132" t="s">
        <v>1875</v>
      </c>
      <c r="B345" s="65" t="s">
        <v>1047</v>
      </c>
      <c r="C345" s="64" t="s">
        <v>1048</v>
      </c>
      <c r="D345" s="65" t="s">
        <v>1497</v>
      </c>
      <c r="E345" s="249">
        <v>324</v>
      </c>
      <c r="F345" s="201"/>
      <c r="G345" s="205">
        <f t="shared" si="36"/>
        <v>0</v>
      </c>
    </row>
    <row r="346" spans="1:7" s="6" customFormat="1" ht="15" x14ac:dyDescent="0.25">
      <c r="A346" s="132" t="s">
        <v>1876</v>
      </c>
      <c r="B346" s="65" t="s">
        <v>920</v>
      </c>
      <c r="C346" s="64" t="s">
        <v>921</v>
      </c>
      <c r="D346" s="65" t="s">
        <v>1500</v>
      </c>
      <c r="E346" s="249">
        <v>1389</v>
      </c>
      <c r="F346" s="201"/>
      <c r="G346" s="205">
        <f t="shared" si="36"/>
        <v>0</v>
      </c>
    </row>
    <row r="347" spans="1:7" s="6" customFormat="1" ht="15" x14ac:dyDescent="0.25">
      <c r="A347" s="132" t="s">
        <v>1877</v>
      </c>
      <c r="B347" s="65" t="s">
        <v>916</v>
      </c>
      <c r="C347" s="64" t="s">
        <v>917</v>
      </c>
      <c r="D347" s="65" t="s">
        <v>1500</v>
      </c>
      <c r="E347" s="249">
        <v>2225.1</v>
      </c>
      <c r="F347" s="201"/>
      <c r="G347" s="205">
        <f t="shared" si="36"/>
        <v>0</v>
      </c>
    </row>
    <row r="348" spans="1:7" s="6" customFormat="1" ht="15" x14ac:dyDescent="0.25">
      <c r="A348" s="132" t="s">
        <v>1878</v>
      </c>
      <c r="B348" s="65" t="s">
        <v>918</v>
      </c>
      <c r="C348" s="64" t="s">
        <v>919</v>
      </c>
      <c r="D348" s="65" t="s">
        <v>1500</v>
      </c>
      <c r="E348" s="249">
        <v>2750</v>
      </c>
      <c r="F348" s="201"/>
      <c r="G348" s="205">
        <f t="shared" si="36"/>
        <v>0</v>
      </c>
    </row>
    <row r="349" spans="1:7" s="6" customFormat="1" ht="15" x14ac:dyDescent="0.25">
      <c r="A349" s="132" t="s">
        <v>1879</v>
      </c>
      <c r="B349" s="65" t="s">
        <v>1118</v>
      </c>
      <c r="C349" s="64" t="s">
        <v>1119</v>
      </c>
      <c r="D349" s="65" t="s">
        <v>1497</v>
      </c>
      <c r="E349" s="250">
        <v>1250</v>
      </c>
      <c r="F349" s="201"/>
      <c r="G349" s="205">
        <f t="shared" ref="G349:G356" si="37">ROUND(E349*F349,2)</f>
        <v>0</v>
      </c>
    </row>
    <row r="350" spans="1:7" s="6" customFormat="1" ht="15" x14ac:dyDescent="0.25">
      <c r="A350" s="132" t="s">
        <v>1880</v>
      </c>
      <c r="B350" s="65" t="s">
        <v>1081</v>
      </c>
      <c r="C350" s="64" t="s">
        <v>1082</v>
      </c>
      <c r="D350" s="65" t="s">
        <v>1497</v>
      </c>
      <c r="E350" s="250">
        <v>5</v>
      </c>
      <c r="F350" s="201"/>
      <c r="G350" s="205">
        <f t="shared" si="37"/>
        <v>0</v>
      </c>
    </row>
    <row r="351" spans="1:7" s="6" customFormat="1" ht="15" x14ac:dyDescent="0.25">
      <c r="A351" s="132" t="s">
        <v>1881</v>
      </c>
      <c r="B351" s="65" t="s">
        <v>1083</v>
      </c>
      <c r="C351" s="64" t="s">
        <v>1084</v>
      </c>
      <c r="D351" s="65" t="s">
        <v>1497</v>
      </c>
      <c r="E351" s="250">
        <v>8</v>
      </c>
      <c r="F351" s="201"/>
      <c r="G351" s="205">
        <f t="shared" si="37"/>
        <v>0</v>
      </c>
    </row>
    <row r="352" spans="1:7" s="6" customFormat="1" ht="15" x14ac:dyDescent="0.25">
      <c r="A352" s="132" t="s">
        <v>1882</v>
      </c>
      <c r="B352" s="65" t="s">
        <v>1085</v>
      </c>
      <c r="C352" s="64" t="s">
        <v>1086</v>
      </c>
      <c r="D352" s="65" t="s">
        <v>1497</v>
      </c>
      <c r="E352" s="250">
        <v>64</v>
      </c>
      <c r="F352" s="201"/>
      <c r="G352" s="205">
        <f t="shared" si="37"/>
        <v>0</v>
      </c>
    </row>
    <row r="353" spans="1:7" s="6" customFormat="1" ht="15" x14ac:dyDescent="0.25">
      <c r="A353" s="132" t="s">
        <v>1883</v>
      </c>
      <c r="B353" s="65" t="s">
        <v>1087</v>
      </c>
      <c r="C353" s="64" t="s">
        <v>1088</v>
      </c>
      <c r="D353" s="65" t="s">
        <v>1497</v>
      </c>
      <c r="E353" s="250">
        <v>56</v>
      </c>
      <c r="F353" s="201"/>
      <c r="G353" s="205">
        <f t="shared" si="37"/>
        <v>0</v>
      </c>
    </row>
    <row r="354" spans="1:7" s="6" customFormat="1" ht="15" x14ac:dyDescent="0.25">
      <c r="A354" s="132" t="s">
        <v>1884</v>
      </c>
      <c r="B354" s="65" t="s">
        <v>1089</v>
      </c>
      <c r="C354" s="64" t="s">
        <v>1090</v>
      </c>
      <c r="D354" s="65" t="s">
        <v>1497</v>
      </c>
      <c r="E354" s="250">
        <v>75</v>
      </c>
      <c r="F354" s="201"/>
      <c r="G354" s="205">
        <f t="shared" si="37"/>
        <v>0</v>
      </c>
    </row>
    <row r="355" spans="1:7" s="10" customFormat="1" ht="15" x14ac:dyDescent="0.25">
      <c r="A355" s="132" t="s">
        <v>1885</v>
      </c>
      <c r="B355" s="65" t="s">
        <v>1091</v>
      </c>
      <c r="C355" s="64" t="s">
        <v>1092</v>
      </c>
      <c r="D355" s="65" t="s">
        <v>1497</v>
      </c>
      <c r="E355" s="250">
        <v>64</v>
      </c>
      <c r="F355" s="201"/>
      <c r="G355" s="205">
        <f t="shared" si="37"/>
        <v>0</v>
      </c>
    </row>
    <row r="356" spans="1:7" s="6" customFormat="1" ht="15" x14ac:dyDescent="0.25">
      <c r="A356" s="132" t="s">
        <v>1886</v>
      </c>
      <c r="B356" s="65" t="s">
        <v>1058</v>
      </c>
      <c r="C356" s="64" t="s">
        <v>1059</v>
      </c>
      <c r="D356" s="65" t="s">
        <v>1497</v>
      </c>
      <c r="E356" s="250">
        <v>43</v>
      </c>
      <c r="F356" s="201"/>
      <c r="G356" s="205">
        <f t="shared" si="37"/>
        <v>0</v>
      </c>
    </row>
    <row r="357" spans="1:7" s="6" customFormat="1" ht="15" x14ac:dyDescent="0.25">
      <c r="A357" s="132" t="s">
        <v>1887</v>
      </c>
      <c r="B357" s="65" t="s">
        <v>1062</v>
      </c>
      <c r="C357" s="64" t="s">
        <v>1063</v>
      </c>
      <c r="D357" s="65" t="s">
        <v>1497</v>
      </c>
      <c r="E357" s="250">
        <v>43</v>
      </c>
      <c r="F357" s="201"/>
      <c r="G357" s="205">
        <f t="shared" ref="G357:G370" si="38">ROUND(E357*F357,2)</f>
        <v>0</v>
      </c>
    </row>
    <row r="358" spans="1:7" s="10" customFormat="1" ht="15" x14ac:dyDescent="0.25">
      <c r="A358" s="132" t="s">
        <v>1888</v>
      </c>
      <c r="B358" s="65" t="s">
        <v>1068</v>
      </c>
      <c r="C358" s="64" t="s">
        <v>1069</v>
      </c>
      <c r="D358" s="65" t="s">
        <v>1497</v>
      </c>
      <c r="E358" s="250">
        <v>43</v>
      </c>
      <c r="F358" s="201"/>
      <c r="G358" s="205">
        <f t="shared" si="38"/>
        <v>0</v>
      </c>
    </row>
    <row r="359" spans="1:7" s="10" customFormat="1" ht="15" x14ac:dyDescent="0.25">
      <c r="A359" s="132" t="s">
        <v>1889</v>
      </c>
      <c r="B359" s="65" t="s">
        <v>1070</v>
      </c>
      <c r="C359" s="64" t="s">
        <v>1071</v>
      </c>
      <c r="D359" s="65" t="s">
        <v>1497</v>
      </c>
      <c r="E359" s="250">
        <v>43</v>
      </c>
      <c r="F359" s="201"/>
      <c r="G359" s="205">
        <f t="shared" si="38"/>
        <v>0</v>
      </c>
    </row>
    <row r="360" spans="1:7" s="6" customFormat="1" ht="15" x14ac:dyDescent="0.25">
      <c r="A360" s="132" t="s">
        <v>1890</v>
      </c>
      <c r="B360" s="65" t="s">
        <v>1060</v>
      </c>
      <c r="C360" s="64" t="s">
        <v>1061</v>
      </c>
      <c r="D360" s="65" t="s">
        <v>1500</v>
      </c>
      <c r="E360" s="250">
        <v>1290</v>
      </c>
      <c r="F360" s="201"/>
      <c r="G360" s="205">
        <f t="shared" si="38"/>
        <v>0</v>
      </c>
    </row>
    <row r="361" spans="1:7" s="8" customFormat="1" ht="15" x14ac:dyDescent="0.25">
      <c r="A361" s="132" t="s">
        <v>1891</v>
      </c>
      <c r="B361" s="65" t="s">
        <v>968</v>
      </c>
      <c r="C361" s="64" t="s">
        <v>969</v>
      </c>
      <c r="D361" s="65" t="s">
        <v>1497</v>
      </c>
      <c r="E361" s="250">
        <v>43</v>
      </c>
      <c r="F361" s="201"/>
      <c r="G361" s="205">
        <f t="shared" si="38"/>
        <v>0</v>
      </c>
    </row>
    <row r="362" spans="1:7" s="8" customFormat="1" ht="15" x14ac:dyDescent="0.25">
      <c r="A362" s="132" t="s">
        <v>1892</v>
      </c>
      <c r="B362" s="65" t="s">
        <v>1066</v>
      </c>
      <c r="C362" s="64" t="s">
        <v>1067</v>
      </c>
      <c r="D362" s="65" t="s">
        <v>1497</v>
      </c>
      <c r="E362" s="250">
        <v>43</v>
      </c>
      <c r="F362" s="201"/>
      <c r="G362" s="205">
        <f t="shared" si="38"/>
        <v>0</v>
      </c>
    </row>
    <row r="363" spans="1:7" s="6" customFormat="1" ht="15" x14ac:dyDescent="0.25">
      <c r="A363" s="132" t="s">
        <v>1893</v>
      </c>
      <c r="B363" s="65" t="s">
        <v>1022</v>
      </c>
      <c r="C363" s="64" t="s">
        <v>1544</v>
      </c>
      <c r="D363" s="65" t="s">
        <v>1497</v>
      </c>
      <c r="E363" s="250">
        <v>43</v>
      </c>
      <c r="F363" s="201"/>
      <c r="G363" s="205">
        <f t="shared" si="38"/>
        <v>0</v>
      </c>
    </row>
    <row r="364" spans="1:7" s="6" customFormat="1" ht="15" x14ac:dyDescent="0.25">
      <c r="A364" s="132" t="s">
        <v>1894</v>
      </c>
      <c r="B364" s="65" t="s">
        <v>1016</v>
      </c>
      <c r="C364" s="64" t="s">
        <v>1017</v>
      </c>
      <c r="D364" s="65" t="s">
        <v>1497</v>
      </c>
      <c r="E364" s="250">
        <v>43</v>
      </c>
      <c r="F364" s="201"/>
      <c r="G364" s="205">
        <f t="shared" si="38"/>
        <v>0</v>
      </c>
    </row>
    <row r="365" spans="1:7" s="10" customFormat="1" ht="15" x14ac:dyDescent="0.25">
      <c r="A365" s="132" t="s">
        <v>1895</v>
      </c>
      <c r="B365" s="65" t="s">
        <v>1014</v>
      </c>
      <c r="C365" s="64" t="s">
        <v>1015</v>
      </c>
      <c r="D365" s="65" t="s">
        <v>1497</v>
      </c>
      <c r="E365" s="250">
        <v>43</v>
      </c>
      <c r="F365" s="201"/>
      <c r="G365" s="205">
        <f t="shared" si="38"/>
        <v>0</v>
      </c>
    </row>
    <row r="366" spans="1:7" s="10" customFormat="1" ht="15" x14ac:dyDescent="0.25">
      <c r="A366" s="132" t="s">
        <v>1896</v>
      </c>
      <c r="B366" s="65" t="s">
        <v>1039</v>
      </c>
      <c r="C366" s="64" t="s">
        <v>1040</v>
      </c>
      <c r="D366" s="65" t="s">
        <v>1497</v>
      </c>
      <c r="E366" s="250">
        <v>43</v>
      </c>
      <c r="F366" s="201"/>
      <c r="G366" s="205">
        <f t="shared" si="38"/>
        <v>0</v>
      </c>
    </row>
    <row r="367" spans="1:7" s="10" customFormat="1" ht="15" x14ac:dyDescent="0.25">
      <c r="A367" s="132" t="s">
        <v>1897</v>
      </c>
      <c r="B367" s="65" t="s">
        <v>1056</v>
      </c>
      <c r="C367" s="64" t="s">
        <v>1057</v>
      </c>
      <c r="D367" s="65" t="s">
        <v>1497</v>
      </c>
      <c r="E367" s="250">
        <v>43</v>
      </c>
      <c r="F367" s="201"/>
      <c r="G367" s="205">
        <f t="shared" si="38"/>
        <v>0</v>
      </c>
    </row>
    <row r="368" spans="1:7" s="6" customFormat="1" ht="15" x14ac:dyDescent="0.25">
      <c r="A368" s="132" t="s">
        <v>1898</v>
      </c>
      <c r="B368" s="65" t="s">
        <v>1023</v>
      </c>
      <c r="C368" s="64" t="s">
        <v>1545</v>
      </c>
      <c r="D368" s="65" t="s">
        <v>1497</v>
      </c>
      <c r="E368" s="250">
        <v>43</v>
      </c>
      <c r="F368" s="201"/>
      <c r="G368" s="205">
        <f t="shared" si="38"/>
        <v>0</v>
      </c>
    </row>
    <row r="369" spans="1:7" s="8" customFormat="1" ht="15" x14ac:dyDescent="0.25">
      <c r="A369" s="132" t="s">
        <v>1899</v>
      </c>
      <c r="B369" s="65" t="s">
        <v>940</v>
      </c>
      <c r="C369" s="64" t="s">
        <v>941</v>
      </c>
      <c r="D369" s="65" t="s">
        <v>1500</v>
      </c>
      <c r="E369" s="250">
        <v>1036.9099999999999</v>
      </c>
      <c r="F369" s="201"/>
      <c r="G369" s="205">
        <f t="shared" si="38"/>
        <v>0</v>
      </c>
    </row>
    <row r="370" spans="1:7" s="8" customFormat="1" ht="15" x14ac:dyDescent="0.25">
      <c r="A370" s="132" t="s">
        <v>1900</v>
      </c>
      <c r="B370" s="65" t="s">
        <v>942</v>
      </c>
      <c r="C370" s="64" t="s">
        <v>943</v>
      </c>
      <c r="D370" s="65" t="s">
        <v>1500</v>
      </c>
      <c r="E370" s="250">
        <v>685.24</v>
      </c>
      <c r="F370" s="201"/>
      <c r="G370" s="205">
        <f t="shared" si="38"/>
        <v>0</v>
      </c>
    </row>
    <row r="371" spans="1:7" s="8" customFormat="1" ht="15" x14ac:dyDescent="0.25">
      <c r="A371" s="132" t="s">
        <v>1901</v>
      </c>
      <c r="B371" s="65" t="s">
        <v>944</v>
      </c>
      <c r="C371" s="64" t="s">
        <v>945</v>
      </c>
      <c r="D371" s="65" t="s">
        <v>1500</v>
      </c>
      <c r="E371" s="250">
        <v>922.73</v>
      </c>
      <c r="F371" s="201"/>
      <c r="G371" s="205">
        <f t="shared" ref="G371:G388" si="39">ROUND(E371*F371,2)</f>
        <v>0</v>
      </c>
    </row>
    <row r="372" spans="1:7" s="8" customFormat="1" ht="15" x14ac:dyDescent="0.25">
      <c r="A372" s="132" t="s">
        <v>1902</v>
      </c>
      <c r="B372" s="65" t="s">
        <v>389</v>
      </c>
      <c r="C372" s="64" t="s">
        <v>390</v>
      </c>
      <c r="D372" s="65" t="s">
        <v>1500</v>
      </c>
      <c r="E372" s="250">
        <v>1607.97</v>
      </c>
      <c r="F372" s="201"/>
      <c r="G372" s="205">
        <f t="shared" si="39"/>
        <v>0</v>
      </c>
    </row>
    <row r="373" spans="1:7" s="6" customFormat="1" ht="15" x14ac:dyDescent="0.25">
      <c r="A373" s="132" t="s">
        <v>1903</v>
      </c>
      <c r="B373" s="65" t="s">
        <v>442</v>
      </c>
      <c r="C373" s="64" t="s">
        <v>443</v>
      </c>
      <c r="D373" s="65" t="s">
        <v>1499</v>
      </c>
      <c r="E373" s="250">
        <v>259.89999999999998</v>
      </c>
      <c r="F373" s="201"/>
      <c r="G373" s="205">
        <f t="shared" si="39"/>
        <v>0</v>
      </c>
    </row>
    <row r="374" spans="1:7" s="6" customFormat="1" ht="15" x14ac:dyDescent="0.25">
      <c r="A374" s="132" t="s">
        <v>1904</v>
      </c>
      <c r="B374" s="65" t="s">
        <v>1072</v>
      </c>
      <c r="C374" s="64" t="s">
        <v>1546</v>
      </c>
      <c r="D374" s="65" t="s">
        <v>1497</v>
      </c>
      <c r="E374" s="250">
        <v>1268</v>
      </c>
      <c r="F374" s="201"/>
      <c r="G374" s="205">
        <f t="shared" si="39"/>
        <v>0</v>
      </c>
    </row>
    <row r="375" spans="1:7" s="10" customFormat="1" ht="15" x14ac:dyDescent="0.25">
      <c r="A375" s="132" t="s">
        <v>1905</v>
      </c>
      <c r="B375" s="65" t="s">
        <v>846</v>
      </c>
      <c r="C375" s="64" t="s">
        <v>847</v>
      </c>
      <c r="D375" s="65" t="s">
        <v>1497</v>
      </c>
      <c r="E375" s="250">
        <v>8</v>
      </c>
      <c r="F375" s="201"/>
      <c r="G375" s="205">
        <f t="shared" si="39"/>
        <v>0</v>
      </c>
    </row>
    <row r="376" spans="1:7" s="10" customFormat="1" ht="15" x14ac:dyDescent="0.25">
      <c r="A376" s="132" t="s">
        <v>1906</v>
      </c>
      <c r="B376" s="65" t="s">
        <v>1041</v>
      </c>
      <c r="C376" s="64" t="s">
        <v>1042</v>
      </c>
      <c r="D376" s="65" t="s">
        <v>1497</v>
      </c>
      <c r="E376" s="250">
        <v>8</v>
      </c>
      <c r="F376" s="201"/>
      <c r="G376" s="205">
        <f t="shared" si="39"/>
        <v>0</v>
      </c>
    </row>
    <row r="377" spans="1:7" s="10" customFormat="1" ht="15" x14ac:dyDescent="0.25">
      <c r="A377" s="132" t="s">
        <v>1907</v>
      </c>
      <c r="B377" s="65" t="s">
        <v>1036</v>
      </c>
      <c r="C377" s="64" t="s">
        <v>1037</v>
      </c>
      <c r="D377" s="65" t="s">
        <v>1497</v>
      </c>
      <c r="E377" s="250">
        <v>8</v>
      </c>
      <c r="F377" s="201"/>
      <c r="G377" s="205">
        <f t="shared" si="39"/>
        <v>0</v>
      </c>
    </row>
    <row r="378" spans="1:7" s="6" customFormat="1" ht="15" x14ac:dyDescent="0.25">
      <c r="A378" s="132" t="s">
        <v>1908</v>
      </c>
      <c r="B378" s="65" t="s">
        <v>1073</v>
      </c>
      <c r="C378" s="64" t="s">
        <v>1074</v>
      </c>
      <c r="D378" s="65" t="s">
        <v>1497</v>
      </c>
      <c r="E378" s="250">
        <v>8</v>
      </c>
      <c r="F378" s="201"/>
      <c r="G378" s="205">
        <f t="shared" si="39"/>
        <v>0</v>
      </c>
    </row>
    <row r="379" spans="1:7" s="8" customFormat="1" ht="15" x14ac:dyDescent="0.25">
      <c r="A379" s="132" t="s">
        <v>1909</v>
      </c>
      <c r="B379" s="65" t="s">
        <v>1028</v>
      </c>
      <c r="C379" s="64" t="s">
        <v>1029</v>
      </c>
      <c r="D379" s="65" t="s">
        <v>1497</v>
      </c>
      <c r="E379" s="250">
        <v>8</v>
      </c>
      <c r="F379" s="201"/>
      <c r="G379" s="205">
        <f t="shared" si="39"/>
        <v>0</v>
      </c>
    </row>
    <row r="380" spans="1:7" s="8" customFormat="1" ht="15" x14ac:dyDescent="0.25">
      <c r="A380" s="132" t="s">
        <v>1910</v>
      </c>
      <c r="B380" s="65" t="s">
        <v>1004</v>
      </c>
      <c r="C380" s="64" t="s">
        <v>1005</v>
      </c>
      <c r="D380" s="65" t="s">
        <v>1497</v>
      </c>
      <c r="E380" s="250">
        <v>29</v>
      </c>
      <c r="F380" s="201"/>
      <c r="G380" s="205">
        <f t="shared" si="39"/>
        <v>0</v>
      </c>
    </row>
    <row r="381" spans="1:7" s="8" customFormat="1" ht="15" x14ac:dyDescent="0.25">
      <c r="A381" s="132" t="s">
        <v>1911</v>
      </c>
      <c r="B381" s="65" t="s">
        <v>1038</v>
      </c>
      <c r="C381" s="64" t="s">
        <v>3216</v>
      </c>
      <c r="D381" s="65" t="s">
        <v>1497</v>
      </c>
      <c r="E381" s="250">
        <v>29</v>
      </c>
      <c r="F381" s="201"/>
      <c r="G381" s="205">
        <f t="shared" si="39"/>
        <v>0</v>
      </c>
    </row>
    <row r="382" spans="1:7" s="6" customFormat="1" ht="15" x14ac:dyDescent="0.25">
      <c r="A382" s="132" t="s">
        <v>1912</v>
      </c>
      <c r="B382" s="65" t="s">
        <v>1032</v>
      </c>
      <c r="C382" s="64" t="s">
        <v>1033</v>
      </c>
      <c r="D382" s="65" t="s">
        <v>1497</v>
      </c>
      <c r="E382" s="250">
        <v>29</v>
      </c>
      <c r="F382" s="201"/>
      <c r="G382" s="205">
        <f t="shared" si="39"/>
        <v>0</v>
      </c>
    </row>
    <row r="383" spans="1:7" s="6" customFormat="1" ht="15" x14ac:dyDescent="0.25">
      <c r="A383" s="132" t="s">
        <v>1913</v>
      </c>
      <c r="B383" s="65" t="s">
        <v>1064</v>
      </c>
      <c r="C383" s="64" t="s">
        <v>1065</v>
      </c>
      <c r="D383" s="65" t="s">
        <v>1497</v>
      </c>
      <c r="E383" s="250">
        <v>29</v>
      </c>
      <c r="F383" s="201"/>
      <c r="G383" s="205">
        <f t="shared" si="39"/>
        <v>0</v>
      </c>
    </row>
    <row r="384" spans="1:7" s="10" customFormat="1" ht="15" x14ac:dyDescent="0.25">
      <c r="A384" s="132" t="s">
        <v>1914</v>
      </c>
      <c r="B384" s="65" t="s">
        <v>391</v>
      </c>
      <c r="C384" s="64" t="s">
        <v>392</v>
      </c>
      <c r="D384" s="65" t="s">
        <v>1500</v>
      </c>
      <c r="E384" s="250">
        <v>659.5</v>
      </c>
      <c r="F384" s="201"/>
      <c r="G384" s="205">
        <f t="shared" si="39"/>
        <v>0</v>
      </c>
    </row>
    <row r="385" spans="1:7" s="10" customFormat="1" ht="15" x14ac:dyDescent="0.25">
      <c r="A385" s="132" t="s">
        <v>1915</v>
      </c>
      <c r="B385" s="65" t="s">
        <v>1107</v>
      </c>
      <c r="C385" s="64" t="s">
        <v>2029</v>
      </c>
      <c r="D385" s="65" t="s">
        <v>1497</v>
      </c>
      <c r="E385" s="250">
        <v>29</v>
      </c>
      <c r="F385" s="201"/>
      <c r="G385" s="205">
        <f t="shared" si="39"/>
        <v>0</v>
      </c>
    </row>
    <row r="386" spans="1:7" s="10" customFormat="1" ht="15" x14ac:dyDescent="0.25">
      <c r="A386" s="132" t="s">
        <v>1916</v>
      </c>
      <c r="B386" s="65" t="s">
        <v>1018</v>
      </c>
      <c r="C386" s="64" t="s">
        <v>1019</v>
      </c>
      <c r="D386" s="65" t="s">
        <v>1497</v>
      </c>
      <c r="E386" s="250">
        <v>29</v>
      </c>
      <c r="F386" s="201"/>
      <c r="G386" s="205">
        <f t="shared" si="39"/>
        <v>0</v>
      </c>
    </row>
    <row r="387" spans="1:7" s="6" customFormat="1" ht="15" x14ac:dyDescent="0.25">
      <c r="A387" s="132" t="s">
        <v>1917</v>
      </c>
      <c r="B387" s="65" t="s">
        <v>1034</v>
      </c>
      <c r="C387" s="64" t="s">
        <v>1035</v>
      </c>
      <c r="D387" s="65" t="s">
        <v>1497</v>
      </c>
      <c r="E387" s="250">
        <v>29</v>
      </c>
      <c r="F387" s="201"/>
      <c r="G387" s="205">
        <f t="shared" si="39"/>
        <v>0</v>
      </c>
    </row>
    <row r="388" spans="1:7" s="8" customFormat="1" ht="15" x14ac:dyDescent="0.25">
      <c r="A388" s="132" t="s">
        <v>1918</v>
      </c>
      <c r="B388" s="65" t="s">
        <v>1026</v>
      </c>
      <c r="C388" s="64" t="s">
        <v>1027</v>
      </c>
      <c r="D388" s="65" t="s">
        <v>1497</v>
      </c>
      <c r="E388" s="250">
        <v>29</v>
      </c>
      <c r="F388" s="201"/>
      <c r="G388" s="205">
        <f t="shared" si="39"/>
        <v>0</v>
      </c>
    </row>
    <row r="389" spans="1:7" s="10" customFormat="1" ht="15" x14ac:dyDescent="0.25">
      <c r="A389" s="133"/>
      <c r="B389" s="314"/>
      <c r="C389" s="315"/>
      <c r="D389" s="65"/>
      <c r="E389" s="308"/>
      <c r="F389" s="207"/>
      <c r="G389" s="205"/>
    </row>
    <row r="390" spans="1:7" s="8" customFormat="1" ht="15.75" x14ac:dyDescent="0.25">
      <c r="A390" s="136" t="s">
        <v>1283</v>
      </c>
      <c r="B390" s="16"/>
      <c r="C390" s="54" t="s">
        <v>1429</v>
      </c>
      <c r="D390" s="16"/>
      <c r="E390" s="197"/>
      <c r="F390" s="215"/>
      <c r="G390" s="216">
        <f>SUM(G391:G608)</f>
        <v>0</v>
      </c>
    </row>
    <row r="391" spans="1:7" s="8" customFormat="1" ht="15" x14ac:dyDescent="0.25">
      <c r="A391" s="132" t="s">
        <v>1285</v>
      </c>
      <c r="B391" s="65" t="s">
        <v>652</v>
      </c>
      <c r="C391" s="64" t="s">
        <v>653</v>
      </c>
      <c r="D391" s="65" t="s">
        <v>1500</v>
      </c>
      <c r="E391" s="250">
        <v>300548</v>
      </c>
      <c r="F391" s="201"/>
      <c r="G391" s="205">
        <f t="shared" ref="G391" si="40">ROUND(E391*F391,2)</f>
        <v>0</v>
      </c>
    </row>
    <row r="392" spans="1:7" s="8" customFormat="1" ht="15" x14ac:dyDescent="0.25">
      <c r="A392" s="132" t="s">
        <v>1286</v>
      </c>
      <c r="B392" s="65" t="s">
        <v>658</v>
      </c>
      <c r="C392" s="64" t="s">
        <v>659</v>
      </c>
      <c r="D392" s="65" t="s">
        <v>1500</v>
      </c>
      <c r="E392" s="250">
        <v>6505.5</v>
      </c>
      <c r="F392" s="201"/>
      <c r="G392" s="205">
        <f t="shared" ref="G392:G455" si="41">ROUND(E392*F392,2)</f>
        <v>0</v>
      </c>
    </row>
    <row r="393" spans="1:7" s="6" customFormat="1" ht="15" x14ac:dyDescent="0.25">
      <c r="A393" s="132" t="s">
        <v>1287</v>
      </c>
      <c r="B393" s="65" t="s">
        <v>672</v>
      </c>
      <c r="C393" s="64" t="s">
        <v>673</v>
      </c>
      <c r="D393" s="65" t="s">
        <v>1500</v>
      </c>
      <c r="E393" s="250">
        <v>1750</v>
      </c>
      <c r="F393" s="201"/>
      <c r="G393" s="205">
        <f t="shared" si="41"/>
        <v>0</v>
      </c>
    </row>
    <row r="394" spans="1:7" s="6" customFormat="1" ht="15" x14ac:dyDescent="0.25">
      <c r="A394" s="132" t="s">
        <v>1288</v>
      </c>
      <c r="B394" s="65" t="s">
        <v>674</v>
      </c>
      <c r="C394" s="64" t="s">
        <v>675</v>
      </c>
      <c r="D394" s="65" t="s">
        <v>1500</v>
      </c>
      <c r="E394" s="250">
        <v>1250</v>
      </c>
      <c r="F394" s="201"/>
      <c r="G394" s="205">
        <f t="shared" si="41"/>
        <v>0</v>
      </c>
    </row>
    <row r="395" spans="1:7" s="6" customFormat="1" ht="15" x14ac:dyDescent="0.25">
      <c r="A395" s="132" t="s">
        <v>1289</v>
      </c>
      <c r="B395" s="65" t="s">
        <v>660</v>
      </c>
      <c r="C395" s="64" t="s">
        <v>661</v>
      </c>
      <c r="D395" s="65" t="s">
        <v>1500</v>
      </c>
      <c r="E395" s="250">
        <v>3384.55</v>
      </c>
      <c r="F395" s="201"/>
      <c r="G395" s="205">
        <f t="shared" si="41"/>
        <v>0</v>
      </c>
    </row>
    <row r="396" spans="1:7" s="10" customFormat="1" ht="15" x14ac:dyDescent="0.25">
      <c r="A396" s="132" t="s">
        <v>1290</v>
      </c>
      <c r="B396" s="65" t="s">
        <v>676</v>
      </c>
      <c r="C396" s="64" t="s">
        <v>677</v>
      </c>
      <c r="D396" s="65" t="s">
        <v>1500</v>
      </c>
      <c r="E396" s="250">
        <v>1493.25</v>
      </c>
      <c r="F396" s="201"/>
      <c r="G396" s="205">
        <f t="shared" si="41"/>
        <v>0</v>
      </c>
    </row>
    <row r="397" spans="1:7" s="10" customFormat="1" ht="15" x14ac:dyDescent="0.25">
      <c r="A397" s="132" t="s">
        <v>1291</v>
      </c>
      <c r="B397" s="65" t="s">
        <v>678</v>
      </c>
      <c r="C397" s="64" t="s">
        <v>679</v>
      </c>
      <c r="D397" s="65" t="s">
        <v>1500</v>
      </c>
      <c r="E397" s="250">
        <v>1000</v>
      </c>
      <c r="F397" s="201"/>
      <c r="G397" s="205">
        <f t="shared" si="41"/>
        <v>0</v>
      </c>
    </row>
    <row r="398" spans="1:7" s="6" customFormat="1" ht="15" x14ac:dyDescent="0.25">
      <c r="A398" s="132" t="s">
        <v>1292</v>
      </c>
      <c r="B398" s="65" t="s">
        <v>662</v>
      </c>
      <c r="C398" s="64" t="s">
        <v>663</v>
      </c>
      <c r="D398" s="65" t="s">
        <v>1500</v>
      </c>
      <c r="E398" s="250">
        <v>2647.21</v>
      </c>
      <c r="F398" s="201"/>
      <c r="G398" s="205">
        <f t="shared" si="41"/>
        <v>0</v>
      </c>
    </row>
    <row r="399" spans="1:7" s="8" customFormat="1" ht="15" x14ac:dyDescent="0.25">
      <c r="A399" s="132" t="s">
        <v>1293</v>
      </c>
      <c r="B399" s="65" t="s">
        <v>664</v>
      </c>
      <c r="C399" s="64" t="s">
        <v>665</v>
      </c>
      <c r="D399" s="65" t="s">
        <v>1500</v>
      </c>
      <c r="E399" s="250">
        <v>1969.56</v>
      </c>
      <c r="F399" s="201"/>
      <c r="G399" s="205">
        <f t="shared" si="41"/>
        <v>0</v>
      </c>
    </row>
    <row r="400" spans="1:7" s="8" customFormat="1" ht="15" x14ac:dyDescent="0.25">
      <c r="A400" s="132" t="s">
        <v>259</v>
      </c>
      <c r="B400" s="65" t="s">
        <v>666</v>
      </c>
      <c r="C400" s="64" t="s">
        <v>667</v>
      </c>
      <c r="D400" s="65" t="s">
        <v>1500</v>
      </c>
      <c r="E400" s="250">
        <v>1489.48</v>
      </c>
      <c r="F400" s="201"/>
      <c r="G400" s="205">
        <f t="shared" si="41"/>
        <v>0</v>
      </c>
    </row>
    <row r="401" spans="1:7" s="6" customFormat="1" ht="15" x14ac:dyDescent="0.25">
      <c r="A401" s="132" t="s">
        <v>1294</v>
      </c>
      <c r="B401" s="65" t="s">
        <v>656</v>
      </c>
      <c r="C401" s="64" t="s">
        <v>657</v>
      </c>
      <c r="D401" s="65" t="s">
        <v>1500</v>
      </c>
      <c r="E401" s="250">
        <v>8580.73</v>
      </c>
      <c r="F401" s="201"/>
      <c r="G401" s="205">
        <f t="shared" si="41"/>
        <v>0</v>
      </c>
    </row>
    <row r="402" spans="1:7" s="6" customFormat="1" ht="15" x14ac:dyDescent="0.25">
      <c r="A402" s="132" t="s">
        <v>264</v>
      </c>
      <c r="B402" s="65" t="s">
        <v>668</v>
      </c>
      <c r="C402" s="64" t="s">
        <v>669</v>
      </c>
      <c r="D402" s="65" t="s">
        <v>1500</v>
      </c>
      <c r="E402" s="250">
        <v>1567.13</v>
      </c>
      <c r="F402" s="201"/>
      <c r="G402" s="205">
        <f t="shared" si="41"/>
        <v>0</v>
      </c>
    </row>
    <row r="403" spans="1:7" s="6" customFormat="1" ht="15" x14ac:dyDescent="0.25">
      <c r="A403" s="132" t="s">
        <v>1295</v>
      </c>
      <c r="B403" s="65" t="s">
        <v>670</v>
      </c>
      <c r="C403" s="64" t="s">
        <v>671</v>
      </c>
      <c r="D403" s="65" t="s">
        <v>1500</v>
      </c>
      <c r="E403" s="250">
        <v>2563.87</v>
      </c>
      <c r="F403" s="201"/>
      <c r="G403" s="205">
        <f t="shared" si="41"/>
        <v>0</v>
      </c>
    </row>
    <row r="404" spans="1:7" s="6" customFormat="1" ht="15" x14ac:dyDescent="0.25">
      <c r="A404" s="132" t="s">
        <v>1296</v>
      </c>
      <c r="B404" s="65" t="s">
        <v>618</v>
      </c>
      <c r="C404" s="64" t="s">
        <v>619</v>
      </c>
      <c r="D404" s="65" t="s">
        <v>1500</v>
      </c>
      <c r="E404" s="250">
        <v>2850</v>
      </c>
      <c r="F404" s="201"/>
      <c r="G404" s="205">
        <f>ROUND(E404*F404,2)</f>
        <v>0</v>
      </c>
    </row>
    <row r="405" spans="1:7" s="6" customFormat="1" ht="15" x14ac:dyDescent="0.25">
      <c r="A405" s="132" t="s">
        <v>1297</v>
      </c>
      <c r="B405" s="65" t="s">
        <v>616</v>
      </c>
      <c r="C405" s="64" t="s">
        <v>617</v>
      </c>
      <c r="D405" s="65" t="s">
        <v>1500</v>
      </c>
      <c r="E405" s="250">
        <v>715</v>
      </c>
      <c r="F405" s="201"/>
      <c r="G405" s="205">
        <f>ROUND(E405*F405,2)</f>
        <v>0</v>
      </c>
    </row>
    <row r="406" spans="1:7" s="6" customFormat="1" ht="15" x14ac:dyDescent="0.25">
      <c r="A406" s="132" t="s">
        <v>1298</v>
      </c>
      <c r="B406" s="65" t="s">
        <v>604</v>
      </c>
      <c r="C406" s="64" t="s">
        <v>605</v>
      </c>
      <c r="D406" s="65" t="s">
        <v>1500</v>
      </c>
      <c r="E406" s="250">
        <v>15651.28</v>
      </c>
      <c r="F406" s="201"/>
      <c r="G406" s="205">
        <f t="shared" si="41"/>
        <v>0</v>
      </c>
    </row>
    <row r="407" spans="1:7" s="6" customFormat="1" ht="15" x14ac:dyDescent="0.25">
      <c r="A407" s="132" t="s">
        <v>1299</v>
      </c>
      <c r="B407" s="65" t="s">
        <v>642</v>
      </c>
      <c r="C407" s="64" t="s">
        <v>643</v>
      </c>
      <c r="D407" s="65" t="s">
        <v>1497</v>
      </c>
      <c r="E407" s="250">
        <v>40</v>
      </c>
      <c r="F407" s="201"/>
      <c r="G407" s="205">
        <f t="shared" si="41"/>
        <v>0</v>
      </c>
    </row>
    <row r="408" spans="1:7" s="6" customFormat="1" ht="15" x14ac:dyDescent="0.25">
      <c r="A408" s="132" t="s">
        <v>1300</v>
      </c>
      <c r="B408" s="65" t="s">
        <v>640</v>
      </c>
      <c r="C408" s="64" t="s">
        <v>641</v>
      </c>
      <c r="D408" s="65" t="s">
        <v>1497</v>
      </c>
      <c r="E408" s="250">
        <v>20</v>
      </c>
      <c r="F408" s="201"/>
      <c r="G408" s="205">
        <f t="shared" si="41"/>
        <v>0</v>
      </c>
    </row>
    <row r="409" spans="1:7" s="6" customFormat="1" ht="15" x14ac:dyDescent="0.25">
      <c r="A409" s="132" t="s">
        <v>1301</v>
      </c>
      <c r="B409" s="65" t="s">
        <v>638</v>
      </c>
      <c r="C409" s="64" t="s">
        <v>639</v>
      </c>
      <c r="D409" s="65" t="s">
        <v>1497</v>
      </c>
      <c r="E409" s="250">
        <v>20</v>
      </c>
      <c r="F409" s="201"/>
      <c r="G409" s="205">
        <f t="shared" si="41"/>
        <v>0</v>
      </c>
    </row>
    <row r="410" spans="1:7" s="6" customFormat="1" ht="15" x14ac:dyDescent="0.25">
      <c r="A410" s="132" t="s">
        <v>265</v>
      </c>
      <c r="B410" s="65" t="s">
        <v>636</v>
      </c>
      <c r="C410" s="64" t="s">
        <v>637</v>
      </c>
      <c r="D410" s="65" t="s">
        <v>1497</v>
      </c>
      <c r="E410" s="250">
        <v>20</v>
      </c>
      <c r="F410" s="201"/>
      <c r="G410" s="205">
        <f t="shared" si="41"/>
        <v>0</v>
      </c>
    </row>
    <row r="411" spans="1:7" s="6" customFormat="1" ht="15" x14ac:dyDescent="0.25">
      <c r="A411" s="132" t="s">
        <v>1302</v>
      </c>
      <c r="B411" s="65" t="s">
        <v>634</v>
      </c>
      <c r="C411" s="64" t="s">
        <v>635</v>
      </c>
      <c r="D411" s="65" t="s">
        <v>1497</v>
      </c>
      <c r="E411" s="250">
        <v>40</v>
      </c>
      <c r="F411" s="201"/>
      <c r="G411" s="205">
        <f t="shared" si="41"/>
        <v>0</v>
      </c>
    </row>
    <row r="412" spans="1:7" s="6" customFormat="1" ht="15" x14ac:dyDescent="0.25">
      <c r="A412" s="132" t="s">
        <v>1303</v>
      </c>
      <c r="B412" s="65" t="s">
        <v>632</v>
      </c>
      <c r="C412" s="64" t="s">
        <v>633</v>
      </c>
      <c r="D412" s="65" t="s">
        <v>1497</v>
      </c>
      <c r="E412" s="250">
        <v>50</v>
      </c>
      <c r="F412" s="201"/>
      <c r="G412" s="205">
        <f t="shared" si="41"/>
        <v>0</v>
      </c>
    </row>
    <row r="413" spans="1:7" s="6" customFormat="1" ht="15" x14ac:dyDescent="0.25">
      <c r="A413" s="132" t="s">
        <v>1304</v>
      </c>
      <c r="B413" s="65" t="s">
        <v>630</v>
      </c>
      <c r="C413" s="64" t="s">
        <v>631</v>
      </c>
      <c r="D413" s="65" t="s">
        <v>1497</v>
      </c>
      <c r="E413" s="250">
        <v>60</v>
      </c>
      <c r="F413" s="201"/>
      <c r="G413" s="205">
        <f t="shared" si="41"/>
        <v>0</v>
      </c>
    </row>
    <row r="414" spans="1:7" s="6" customFormat="1" ht="15" x14ac:dyDescent="0.25">
      <c r="A414" s="132" t="s">
        <v>1305</v>
      </c>
      <c r="B414" s="65" t="s">
        <v>628</v>
      </c>
      <c r="C414" s="64" t="s">
        <v>629</v>
      </c>
      <c r="D414" s="65" t="s">
        <v>1497</v>
      </c>
      <c r="E414" s="250">
        <v>120</v>
      </c>
      <c r="F414" s="201"/>
      <c r="G414" s="205">
        <f t="shared" si="41"/>
        <v>0</v>
      </c>
    </row>
    <row r="415" spans="1:7" s="6" customFormat="1" ht="15" x14ac:dyDescent="0.25">
      <c r="A415" s="132" t="s">
        <v>1306</v>
      </c>
      <c r="B415" s="65" t="s">
        <v>626</v>
      </c>
      <c r="C415" s="64" t="s">
        <v>627</v>
      </c>
      <c r="D415" s="65" t="s">
        <v>1497</v>
      </c>
      <c r="E415" s="250">
        <v>80</v>
      </c>
      <c r="F415" s="201"/>
      <c r="G415" s="205">
        <f t="shared" si="41"/>
        <v>0</v>
      </c>
    </row>
    <row r="416" spans="1:7" s="6" customFormat="1" ht="15" x14ac:dyDescent="0.25">
      <c r="A416" s="132" t="s">
        <v>1307</v>
      </c>
      <c r="B416" s="65" t="s">
        <v>624</v>
      </c>
      <c r="C416" s="64" t="s">
        <v>625</v>
      </c>
      <c r="D416" s="65" t="s">
        <v>1497</v>
      </c>
      <c r="E416" s="250">
        <v>150</v>
      </c>
      <c r="F416" s="201"/>
      <c r="G416" s="205">
        <f t="shared" si="41"/>
        <v>0</v>
      </c>
    </row>
    <row r="417" spans="1:7" s="6" customFormat="1" ht="15" x14ac:dyDescent="0.25">
      <c r="A417" s="132" t="s">
        <v>1308</v>
      </c>
      <c r="B417" s="65" t="s">
        <v>622</v>
      </c>
      <c r="C417" s="64" t="s">
        <v>623</v>
      </c>
      <c r="D417" s="65" t="s">
        <v>1497</v>
      </c>
      <c r="E417" s="250">
        <v>360</v>
      </c>
      <c r="F417" s="201"/>
      <c r="G417" s="205">
        <f t="shared" si="41"/>
        <v>0</v>
      </c>
    </row>
    <row r="418" spans="1:7" s="6" customFormat="1" ht="15" x14ac:dyDescent="0.25">
      <c r="A418" s="132" t="s">
        <v>1309</v>
      </c>
      <c r="B418" s="65" t="s">
        <v>552</v>
      </c>
      <c r="C418" s="64" t="s">
        <v>1536</v>
      </c>
      <c r="D418" s="65" t="s">
        <v>1500</v>
      </c>
      <c r="E418" s="250">
        <v>200</v>
      </c>
      <c r="F418" s="201"/>
      <c r="G418" s="205">
        <f t="shared" si="41"/>
        <v>0</v>
      </c>
    </row>
    <row r="419" spans="1:7" s="6" customFormat="1" ht="15" x14ac:dyDescent="0.25">
      <c r="A419" s="132" t="s">
        <v>1310</v>
      </c>
      <c r="B419" s="65" t="s">
        <v>451</v>
      </c>
      <c r="C419" s="64" t="s">
        <v>452</v>
      </c>
      <c r="D419" s="65" t="s">
        <v>1497</v>
      </c>
      <c r="E419" s="250">
        <v>14</v>
      </c>
      <c r="F419" s="201"/>
      <c r="G419" s="205">
        <f t="shared" si="41"/>
        <v>0</v>
      </c>
    </row>
    <row r="420" spans="1:7" s="6" customFormat="1" ht="15" x14ac:dyDescent="0.25">
      <c r="A420" s="132" t="s">
        <v>1311</v>
      </c>
      <c r="B420" s="65" t="s">
        <v>453</v>
      </c>
      <c r="C420" s="64" t="s">
        <v>454</v>
      </c>
      <c r="D420" s="65" t="s">
        <v>1497</v>
      </c>
      <c r="E420" s="250">
        <v>14</v>
      </c>
      <c r="F420" s="201"/>
      <c r="G420" s="205">
        <f t="shared" si="41"/>
        <v>0</v>
      </c>
    </row>
    <row r="421" spans="1:7" s="6" customFormat="1" ht="15" x14ac:dyDescent="0.25">
      <c r="A421" s="132" t="s">
        <v>1312</v>
      </c>
      <c r="B421" s="65" t="s">
        <v>654</v>
      </c>
      <c r="C421" s="64" t="s">
        <v>655</v>
      </c>
      <c r="D421" s="65" t="s">
        <v>1500</v>
      </c>
      <c r="E421" s="250">
        <v>4288</v>
      </c>
      <c r="F421" s="201"/>
      <c r="G421" s="205">
        <f t="shared" si="41"/>
        <v>0</v>
      </c>
    </row>
    <row r="422" spans="1:7" s="6" customFormat="1" ht="15" x14ac:dyDescent="0.25">
      <c r="A422" s="132" t="s">
        <v>1313</v>
      </c>
      <c r="B422" s="65" t="s">
        <v>742</v>
      </c>
      <c r="C422" s="64" t="s">
        <v>743</v>
      </c>
      <c r="D422" s="65" t="s">
        <v>1497</v>
      </c>
      <c r="E422" s="250">
        <v>3384</v>
      </c>
      <c r="F422" s="201"/>
      <c r="G422" s="205">
        <f t="shared" si="41"/>
        <v>0</v>
      </c>
    </row>
    <row r="423" spans="1:7" s="6" customFormat="1" ht="15" x14ac:dyDescent="0.25">
      <c r="A423" s="132" t="s">
        <v>1314</v>
      </c>
      <c r="B423" s="65" t="s">
        <v>744</v>
      </c>
      <c r="C423" s="64" t="s">
        <v>745</v>
      </c>
      <c r="D423" s="65" t="s">
        <v>1497</v>
      </c>
      <c r="E423" s="250">
        <v>2500</v>
      </c>
      <c r="F423" s="201"/>
      <c r="G423" s="205">
        <f t="shared" si="41"/>
        <v>0</v>
      </c>
    </row>
    <row r="424" spans="1:7" s="6" customFormat="1" ht="15" x14ac:dyDescent="0.25">
      <c r="A424" s="132" t="s">
        <v>1315</v>
      </c>
      <c r="B424" s="65" t="s">
        <v>555</v>
      </c>
      <c r="C424" s="64" t="s">
        <v>556</v>
      </c>
      <c r="D424" s="65" t="s">
        <v>1500</v>
      </c>
      <c r="E424" s="250">
        <v>2250</v>
      </c>
      <c r="F424" s="201"/>
      <c r="G424" s="205">
        <f t="shared" si="41"/>
        <v>0</v>
      </c>
    </row>
    <row r="425" spans="1:7" s="6" customFormat="1" ht="15" x14ac:dyDescent="0.25">
      <c r="A425" s="132" t="s">
        <v>1316</v>
      </c>
      <c r="B425" s="65" t="s">
        <v>557</v>
      </c>
      <c r="C425" s="64" t="s">
        <v>558</v>
      </c>
      <c r="D425" s="65" t="s">
        <v>1500</v>
      </c>
      <c r="E425" s="250">
        <v>4350</v>
      </c>
      <c r="F425" s="201"/>
      <c r="G425" s="205">
        <f t="shared" si="41"/>
        <v>0</v>
      </c>
    </row>
    <row r="426" spans="1:7" s="6" customFormat="1" ht="15" x14ac:dyDescent="0.25">
      <c r="A426" s="132" t="s">
        <v>1317</v>
      </c>
      <c r="B426" s="65" t="s">
        <v>561</v>
      </c>
      <c r="C426" s="64" t="s">
        <v>562</v>
      </c>
      <c r="D426" s="65" t="s">
        <v>1500</v>
      </c>
      <c r="E426" s="250">
        <v>2850</v>
      </c>
      <c r="F426" s="201"/>
      <c r="G426" s="205">
        <f t="shared" si="41"/>
        <v>0</v>
      </c>
    </row>
    <row r="427" spans="1:7" s="6" customFormat="1" ht="15" x14ac:dyDescent="0.25">
      <c r="A427" s="132" t="s">
        <v>1318</v>
      </c>
      <c r="B427" s="65" t="s">
        <v>734</v>
      </c>
      <c r="C427" s="64" t="s">
        <v>735</v>
      </c>
      <c r="D427" s="65" t="s">
        <v>1476</v>
      </c>
      <c r="E427" s="250">
        <v>3100</v>
      </c>
      <c r="F427" s="201"/>
      <c r="G427" s="205">
        <f t="shared" si="41"/>
        <v>0</v>
      </c>
    </row>
    <row r="428" spans="1:7" s="6" customFormat="1" ht="15" x14ac:dyDescent="0.25">
      <c r="A428" s="132" t="s">
        <v>1319</v>
      </c>
      <c r="B428" s="65" t="s">
        <v>736</v>
      </c>
      <c r="C428" s="64" t="s">
        <v>737</v>
      </c>
      <c r="D428" s="65" t="s">
        <v>1476</v>
      </c>
      <c r="E428" s="250">
        <v>1600</v>
      </c>
      <c r="F428" s="201"/>
      <c r="G428" s="205">
        <f t="shared" si="41"/>
        <v>0</v>
      </c>
    </row>
    <row r="429" spans="1:7" s="6" customFormat="1" ht="15" x14ac:dyDescent="0.25">
      <c r="A429" s="132" t="s">
        <v>1320</v>
      </c>
      <c r="B429" s="65" t="s">
        <v>738</v>
      </c>
      <c r="C429" s="64" t="s">
        <v>739</v>
      </c>
      <c r="D429" s="65" t="s">
        <v>1476</v>
      </c>
      <c r="E429" s="250">
        <v>220</v>
      </c>
      <c r="F429" s="201"/>
      <c r="G429" s="205">
        <f t="shared" si="41"/>
        <v>0</v>
      </c>
    </row>
    <row r="430" spans="1:7" s="6" customFormat="1" ht="15" x14ac:dyDescent="0.25">
      <c r="A430" s="132" t="s">
        <v>270</v>
      </c>
      <c r="B430" s="65" t="s">
        <v>740</v>
      </c>
      <c r="C430" s="64" t="s">
        <v>741</v>
      </c>
      <c r="D430" s="65" t="s">
        <v>1476</v>
      </c>
      <c r="E430" s="250">
        <v>400</v>
      </c>
      <c r="F430" s="201"/>
      <c r="G430" s="205">
        <f t="shared" si="41"/>
        <v>0</v>
      </c>
    </row>
    <row r="431" spans="1:7" s="6" customFormat="1" ht="15" x14ac:dyDescent="0.25">
      <c r="A431" s="132" t="s">
        <v>1321</v>
      </c>
      <c r="B431" s="65" t="s">
        <v>545</v>
      </c>
      <c r="C431" s="64" t="s">
        <v>1529</v>
      </c>
      <c r="D431" s="65" t="s">
        <v>1500</v>
      </c>
      <c r="E431" s="250">
        <v>7500</v>
      </c>
      <c r="F431" s="201"/>
      <c r="G431" s="205">
        <f t="shared" si="41"/>
        <v>0</v>
      </c>
    </row>
    <row r="432" spans="1:7" s="6" customFormat="1" ht="15" x14ac:dyDescent="0.25">
      <c r="A432" s="132" t="s">
        <v>1322</v>
      </c>
      <c r="B432" s="65" t="s">
        <v>726</v>
      </c>
      <c r="C432" s="64" t="s">
        <v>727</v>
      </c>
      <c r="D432" s="65" t="s">
        <v>1476</v>
      </c>
      <c r="E432" s="250">
        <v>180</v>
      </c>
      <c r="F432" s="201"/>
      <c r="G432" s="205">
        <f t="shared" si="41"/>
        <v>0</v>
      </c>
    </row>
    <row r="433" spans="1:7" s="6" customFormat="1" ht="15" x14ac:dyDescent="0.25">
      <c r="A433" s="132" t="s">
        <v>1323</v>
      </c>
      <c r="B433" s="65" t="s">
        <v>722</v>
      </c>
      <c r="C433" s="64" t="s">
        <v>723</v>
      </c>
      <c r="D433" s="65" t="s">
        <v>1476</v>
      </c>
      <c r="E433" s="250">
        <v>377</v>
      </c>
      <c r="F433" s="201"/>
      <c r="G433" s="205">
        <f t="shared" si="41"/>
        <v>0</v>
      </c>
    </row>
    <row r="434" spans="1:7" s="6" customFormat="1" ht="15" x14ac:dyDescent="0.25">
      <c r="A434" s="132" t="s">
        <v>1324</v>
      </c>
      <c r="B434" s="65" t="s">
        <v>728</v>
      </c>
      <c r="C434" s="64" t="s">
        <v>729</v>
      </c>
      <c r="D434" s="65" t="s">
        <v>1476</v>
      </c>
      <c r="E434" s="250">
        <v>50</v>
      </c>
      <c r="F434" s="201"/>
      <c r="G434" s="205">
        <f t="shared" si="41"/>
        <v>0</v>
      </c>
    </row>
    <row r="435" spans="1:7" s="6" customFormat="1" ht="15" x14ac:dyDescent="0.25">
      <c r="A435" s="132" t="s">
        <v>1325</v>
      </c>
      <c r="B435" s="65" t="s">
        <v>724</v>
      </c>
      <c r="C435" s="64" t="s">
        <v>725</v>
      </c>
      <c r="D435" s="65" t="s">
        <v>1476</v>
      </c>
      <c r="E435" s="250">
        <v>120</v>
      </c>
      <c r="F435" s="201"/>
      <c r="G435" s="205">
        <f t="shared" si="41"/>
        <v>0</v>
      </c>
    </row>
    <row r="436" spans="1:7" s="6" customFormat="1" ht="15" x14ac:dyDescent="0.25">
      <c r="A436" s="132" t="s">
        <v>1326</v>
      </c>
      <c r="B436" s="65" t="s">
        <v>781</v>
      </c>
      <c r="C436" s="64" t="s">
        <v>2025</v>
      </c>
      <c r="D436" s="65" t="s">
        <v>1497</v>
      </c>
      <c r="E436" s="250">
        <v>2152</v>
      </c>
      <c r="F436" s="201"/>
      <c r="G436" s="205">
        <f t="shared" si="41"/>
        <v>0</v>
      </c>
    </row>
    <row r="437" spans="1:7" s="6" customFormat="1" ht="15" x14ac:dyDescent="0.25">
      <c r="A437" s="132" t="s">
        <v>2255</v>
      </c>
      <c r="B437" s="65" t="s">
        <v>779</v>
      </c>
      <c r="C437" s="64" t="s">
        <v>1551</v>
      </c>
      <c r="D437" s="65" t="s">
        <v>1497</v>
      </c>
      <c r="E437" s="250">
        <v>1333</v>
      </c>
      <c r="F437" s="201"/>
      <c r="G437" s="205">
        <f t="shared" si="41"/>
        <v>0</v>
      </c>
    </row>
    <row r="438" spans="1:7" s="6" customFormat="1" ht="15" x14ac:dyDescent="0.25">
      <c r="A438" s="132" t="s">
        <v>1327</v>
      </c>
      <c r="B438" s="65" t="s">
        <v>780</v>
      </c>
      <c r="C438" s="64" t="s">
        <v>1552</v>
      </c>
      <c r="D438" s="65" t="s">
        <v>1497</v>
      </c>
      <c r="E438" s="250">
        <v>1768</v>
      </c>
      <c r="F438" s="201"/>
      <c r="G438" s="205">
        <f t="shared" si="41"/>
        <v>0</v>
      </c>
    </row>
    <row r="439" spans="1:7" s="6" customFormat="1" ht="15" x14ac:dyDescent="0.25">
      <c r="A439" s="132" t="s">
        <v>1328</v>
      </c>
      <c r="B439" s="65" t="s">
        <v>1130</v>
      </c>
      <c r="C439" s="64" t="s">
        <v>1131</v>
      </c>
      <c r="D439" s="65" t="s">
        <v>1497</v>
      </c>
      <c r="E439" s="250">
        <v>29</v>
      </c>
      <c r="F439" s="201"/>
      <c r="G439" s="205">
        <f t="shared" si="41"/>
        <v>0</v>
      </c>
    </row>
    <row r="440" spans="1:7" s="6" customFormat="1" ht="15" x14ac:dyDescent="0.25">
      <c r="A440" s="132" t="s">
        <v>1329</v>
      </c>
      <c r="B440" s="65" t="s">
        <v>793</v>
      </c>
      <c r="C440" s="64" t="s">
        <v>794</v>
      </c>
      <c r="D440" s="65" t="s">
        <v>1497</v>
      </c>
      <c r="E440" s="250">
        <v>54</v>
      </c>
      <c r="F440" s="201"/>
      <c r="G440" s="205">
        <f t="shared" si="41"/>
        <v>0</v>
      </c>
    </row>
    <row r="441" spans="1:7" s="6" customFormat="1" ht="15" x14ac:dyDescent="0.25">
      <c r="A441" s="132" t="s">
        <v>1330</v>
      </c>
      <c r="B441" s="65" t="s">
        <v>786</v>
      </c>
      <c r="C441" s="64" t="s">
        <v>787</v>
      </c>
      <c r="D441" s="65" t="s">
        <v>1497</v>
      </c>
      <c r="E441" s="250">
        <v>54</v>
      </c>
      <c r="F441" s="201"/>
      <c r="G441" s="205">
        <f t="shared" si="41"/>
        <v>0</v>
      </c>
    </row>
    <row r="442" spans="1:7" s="6" customFormat="1" ht="15" x14ac:dyDescent="0.25">
      <c r="A442" s="132" t="s">
        <v>1331</v>
      </c>
      <c r="B442" s="65" t="s">
        <v>795</v>
      </c>
      <c r="C442" s="64" t="s">
        <v>3215</v>
      </c>
      <c r="D442" s="65" t="s">
        <v>1497</v>
      </c>
      <c r="E442" s="250">
        <v>879</v>
      </c>
      <c r="F442" s="201"/>
      <c r="G442" s="205">
        <f t="shared" si="41"/>
        <v>0</v>
      </c>
    </row>
    <row r="443" spans="1:7" s="6" customFormat="1" ht="15" x14ac:dyDescent="0.25">
      <c r="A443" s="132" t="s">
        <v>1332</v>
      </c>
      <c r="B443" s="65" t="s">
        <v>796</v>
      </c>
      <c r="C443" s="64" t="s">
        <v>1553</v>
      </c>
      <c r="D443" s="65" t="s">
        <v>1497</v>
      </c>
      <c r="E443" s="250">
        <v>538</v>
      </c>
      <c r="F443" s="201"/>
      <c r="G443" s="205">
        <f t="shared" si="41"/>
        <v>0</v>
      </c>
    </row>
    <row r="444" spans="1:7" s="6" customFormat="1" ht="15" x14ac:dyDescent="0.25">
      <c r="A444" s="132" t="s">
        <v>1333</v>
      </c>
      <c r="B444" s="65" t="s">
        <v>797</v>
      </c>
      <c r="C444" s="64" t="s">
        <v>1554</v>
      </c>
      <c r="D444" s="65" t="s">
        <v>1497</v>
      </c>
      <c r="E444" s="250">
        <v>657</v>
      </c>
      <c r="F444" s="201"/>
      <c r="G444" s="205">
        <f t="shared" si="41"/>
        <v>0</v>
      </c>
    </row>
    <row r="445" spans="1:7" s="6" customFormat="1" ht="15" x14ac:dyDescent="0.25">
      <c r="A445" s="132" t="s">
        <v>1334</v>
      </c>
      <c r="B445" s="65" t="s">
        <v>775</v>
      </c>
      <c r="C445" s="64" t="s">
        <v>776</v>
      </c>
      <c r="D445" s="65" t="s">
        <v>1497</v>
      </c>
      <c r="E445" s="250">
        <v>3732</v>
      </c>
      <c r="F445" s="201"/>
      <c r="G445" s="205">
        <f t="shared" si="41"/>
        <v>0</v>
      </c>
    </row>
    <row r="446" spans="1:7" s="6" customFormat="1" ht="15" x14ac:dyDescent="0.25">
      <c r="A446" s="132" t="s">
        <v>1335</v>
      </c>
      <c r="B446" s="65" t="s">
        <v>777</v>
      </c>
      <c r="C446" s="64" t="s">
        <v>778</v>
      </c>
      <c r="D446" s="65" t="s">
        <v>1497</v>
      </c>
      <c r="E446" s="250">
        <v>3732</v>
      </c>
      <c r="F446" s="201"/>
      <c r="G446" s="205">
        <f t="shared" si="41"/>
        <v>0</v>
      </c>
    </row>
    <row r="447" spans="1:7" s="6" customFormat="1" ht="15" x14ac:dyDescent="0.25">
      <c r="A447" s="132" t="s">
        <v>1336</v>
      </c>
      <c r="B447" s="65" t="s">
        <v>732</v>
      </c>
      <c r="C447" s="64" t="s">
        <v>733</v>
      </c>
      <c r="D447" s="65" t="s">
        <v>1497</v>
      </c>
      <c r="E447" s="250">
        <v>70</v>
      </c>
      <c r="F447" s="201"/>
      <c r="G447" s="205">
        <f t="shared" si="41"/>
        <v>0</v>
      </c>
    </row>
    <row r="448" spans="1:7" s="6" customFormat="1" ht="15" x14ac:dyDescent="0.25">
      <c r="A448" s="132" t="s">
        <v>1337</v>
      </c>
      <c r="B448" s="65" t="s">
        <v>730</v>
      </c>
      <c r="C448" s="64" t="s">
        <v>731</v>
      </c>
      <c r="D448" s="65" t="s">
        <v>1497</v>
      </c>
      <c r="E448" s="250">
        <v>50</v>
      </c>
      <c r="F448" s="201"/>
      <c r="G448" s="205">
        <f t="shared" si="41"/>
        <v>0</v>
      </c>
    </row>
    <row r="449" spans="1:7" s="6" customFormat="1" ht="15" x14ac:dyDescent="0.25">
      <c r="A449" s="132" t="s">
        <v>1338</v>
      </c>
      <c r="B449" s="65" t="s">
        <v>694</v>
      </c>
      <c r="C449" s="64" t="s">
        <v>695</v>
      </c>
      <c r="D449" s="65" t="s">
        <v>1497</v>
      </c>
      <c r="E449" s="250">
        <v>50</v>
      </c>
      <c r="F449" s="201"/>
      <c r="G449" s="205">
        <f t="shared" si="41"/>
        <v>0</v>
      </c>
    </row>
    <row r="450" spans="1:7" s="6" customFormat="1" ht="15" x14ac:dyDescent="0.25">
      <c r="A450" s="132" t="s">
        <v>1339</v>
      </c>
      <c r="B450" s="65" t="s">
        <v>696</v>
      </c>
      <c r="C450" s="64" t="s">
        <v>697</v>
      </c>
      <c r="D450" s="65" t="s">
        <v>1497</v>
      </c>
      <c r="E450" s="250">
        <v>40</v>
      </c>
      <c r="F450" s="201"/>
      <c r="G450" s="205">
        <f t="shared" si="41"/>
        <v>0</v>
      </c>
    </row>
    <row r="451" spans="1:7" s="6" customFormat="1" ht="15" x14ac:dyDescent="0.25">
      <c r="A451" s="132" t="s">
        <v>1340</v>
      </c>
      <c r="B451" s="65" t="s">
        <v>698</v>
      </c>
      <c r="C451" s="64" t="s">
        <v>699</v>
      </c>
      <c r="D451" s="65" t="s">
        <v>1497</v>
      </c>
      <c r="E451" s="250">
        <v>20</v>
      </c>
      <c r="F451" s="201"/>
      <c r="G451" s="205">
        <f t="shared" si="41"/>
        <v>0</v>
      </c>
    </row>
    <row r="452" spans="1:7" s="6" customFormat="1" ht="15" x14ac:dyDescent="0.25">
      <c r="A452" s="132" t="s">
        <v>1341</v>
      </c>
      <c r="B452" s="65" t="s">
        <v>700</v>
      </c>
      <c r="C452" s="64" t="s">
        <v>701</v>
      </c>
      <c r="D452" s="65" t="s">
        <v>1497</v>
      </c>
      <c r="E452" s="250">
        <v>30</v>
      </c>
      <c r="F452" s="201"/>
      <c r="G452" s="205">
        <f t="shared" si="41"/>
        <v>0</v>
      </c>
    </row>
    <row r="453" spans="1:7" s="6" customFormat="1" ht="15" x14ac:dyDescent="0.25">
      <c r="A453" s="132" t="s">
        <v>1342</v>
      </c>
      <c r="B453" s="65" t="s">
        <v>702</v>
      </c>
      <c r="C453" s="64" t="s">
        <v>703</v>
      </c>
      <c r="D453" s="65" t="s">
        <v>1497</v>
      </c>
      <c r="E453" s="250">
        <v>50</v>
      </c>
      <c r="F453" s="201"/>
      <c r="G453" s="205">
        <f t="shared" si="41"/>
        <v>0</v>
      </c>
    </row>
    <row r="454" spans="1:7" s="6" customFormat="1" ht="15" x14ac:dyDescent="0.25">
      <c r="A454" s="132" t="s">
        <v>1343</v>
      </c>
      <c r="B454" s="65" t="s">
        <v>583</v>
      </c>
      <c r="C454" s="64" t="s">
        <v>584</v>
      </c>
      <c r="D454" s="65" t="s">
        <v>1500</v>
      </c>
      <c r="E454" s="250">
        <v>2860</v>
      </c>
      <c r="F454" s="201"/>
      <c r="G454" s="205">
        <f t="shared" si="41"/>
        <v>0</v>
      </c>
    </row>
    <row r="455" spans="1:7" s="6" customFormat="1" ht="15" x14ac:dyDescent="0.25">
      <c r="A455" s="132" t="s">
        <v>1344</v>
      </c>
      <c r="B455" s="65" t="s">
        <v>587</v>
      </c>
      <c r="C455" s="64" t="s">
        <v>2009</v>
      </c>
      <c r="D455" s="65" t="s">
        <v>1500</v>
      </c>
      <c r="E455" s="250">
        <v>1429</v>
      </c>
      <c r="F455" s="201"/>
      <c r="G455" s="205">
        <f t="shared" si="41"/>
        <v>0</v>
      </c>
    </row>
    <row r="456" spans="1:7" s="6" customFormat="1" ht="15" x14ac:dyDescent="0.25">
      <c r="A456" s="132" t="s">
        <v>1345</v>
      </c>
      <c r="B456" s="65" t="s">
        <v>588</v>
      </c>
      <c r="C456" s="64" t="s">
        <v>2010</v>
      </c>
      <c r="D456" s="65" t="s">
        <v>1500</v>
      </c>
      <c r="E456" s="250">
        <v>2860</v>
      </c>
      <c r="F456" s="201"/>
      <c r="G456" s="205">
        <f t="shared" ref="G456:G533" si="42">ROUND(E456*F456,2)</f>
        <v>0</v>
      </c>
    </row>
    <row r="457" spans="1:7" s="6" customFormat="1" ht="15" x14ac:dyDescent="0.25">
      <c r="A457" s="132" t="s">
        <v>1346</v>
      </c>
      <c r="B457" s="65" t="s">
        <v>589</v>
      </c>
      <c r="C457" s="64" t="s">
        <v>2011</v>
      </c>
      <c r="D457" s="65" t="s">
        <v>1500</v>
      </c>
      <c r="E457" s="250">
        <v>1250</v>
      </c>
      <c r="F457" s="201"/>
      <c r="G457" s="205">
        <f t="shared" si="42"/>
        <v>0</v>
      </c>
    </row>
    <row r="458" spans="1:7" s="6" customFormat="1" ht="15" x14ac:dyDescent="0.25">
      <c r="A458" s="132" t="s">
        <v>1347</v>
      </c>
      <c r="B458" s="65" t="s">
        <v>590</v>
      </c>
      <c r="C458" s="64" t="s">
        <v>2012</v>
      </c>
      <c r="D458" s="65" t="s">
        <v>1500</v>
      </c>
      <c r="E458" s="250">
        <v>317.14999999999998</v>
      </c>
      <c r="F458" s="201"/>
      <c r="G458" s="205">
        <f t="shared" si="42"/>
        <v>0</v>
      </c>
    </row>
    <row r="459" spans="1:7" s="6" customFormat="1" ht="15" x14ac:dyDescent="0.25">
      <c r="A459" s="132" t="s">
        <v>1348</v>
      </c>
      <c r="B459" s="65" t="s">
        <v>577</v>
      </c>
      <c r="C459" s="64" t="s">
        <v>578</v>
      </c>
      <c r="D459" s="65" t="s">
        <v>1500</v>
      </c>
      <c r="E459" s="250">
        <v>2000</v>
      </c>
      <c r="F459" s="201"/>
      <c r="G459" s="205">
        <f t="shared" si="42"/>
        <v>0</v>
      </c>
    </row>
    <row r="460" spans="1:7" s="6" customFormat="1" ht="15" x14ac:dyDescent="0.25">
      <c r="A460" s="132" t="s">
        <v>1349</v>
      </c>
      <c r="B460" s="65" t="s">
        <v>571</v>
      </c>
      <c r="C460" s="64" t="s">
        <v>572</v>
      </c>
      <c r="D460" s="65" t="s">
        <v>1500</v>
      </c>
      <c r="E460" s="250">
        <v>1050</v>
      </c>
      <c r="F460" s="201"/>
      <c r="G460" s="205">
        <f t="shared" si="42"/>
        <v>0</v>
      </c>
    </row>
    <row r="461" spans="1:7" s="6" customFormat="1" ht="15" x14ac:dyDescent="0.25">
      <c r="A461" s="132" t="s">
        <v>1350</v>
      </c>
      <c r="B461" s="65" t="s">
        <v>573</v>
      </c>
      <c r="C461" s="64" t="s">
        <v>574</v>
      </c>
      <c r="D461" s="65" t="s">
        <v>1500</v>
      </c>
      <c r="E461" s="250">
        <v>1650</v>
      </c>
      <c r="F461" s="201"/>
      <c r="G461" s="205">
        <f t="shared" si="42"/>
        <v>0</v>
      </c>
    </row>
    <row r="462" spans="1:7" s="6" customFormat="1" ht="15" x14ac:dyDescent="0.25">
      <c r="A462" s="132" t="s">
        <v>1351</v>
      </c>
      <c r="B462" s="65" t="s">
        <v>575</v>
      </c>
      <c r="C462" s="64" t="s">
        <v>576</v>
      </c>
      <c r="D462" s="65" t="s">
        <v>1500</v>
      </c>
      <c r="E462" s="250">
        <v>500</v>
      </c>
      <c r="F462" s="201"/>
      <c r="G462" s="205">
        <f t="shared" si="42"/>
        <v>0</v>
      </c>
    </row>
    <row r="463" spans="1:7" s="6" customFormat="1" ht="15" x14ac:dyDescent="0.25">
      <c r="A463" s="132" t="s">
        <v>1352</v>
      </c>
      <c r="B463" s="65" t="s">
        <v>548</v>
      </c>
      <c r="C463" s="64" t="s">
        <v>1532</v>
      </c>
      <c r="D463" s="65" t="s">
        <v>1500</v>
      </c>
      <c r="E463" s="250">
        <v>400</v>
      </c>
      <c r="F463" s="201"/>
      <c r="G463" s="205">
        <f t="shared" si="42"/>
        <v>0</v>
      </c>
    </row>
    <row r="464" spans="1:7" s="6" customFormat="1" ht="15" x14ac:dyDescent="0.25">
      <c r="A464" s="132" t="s">
        <v>1353</v>
      </c>
      <c r="B464" s="65" t="s">
        <v>547</v>
      </c>
      <c r="C464" s="64" t="s">
        <v>1531</v>
      </c>
      <c r="D464" s="65" t="s">
        <v>1500</v>
      </c>
      <c r="E464" s="250">
        <v>350</v>
      </c>
      <c r="F464" s="201"/>
      <c r="G464" s="205">
        <f t="shared" si="42"/>
        <v>0</v>
      </c>
    </row>
    <row r="465" spans="1:7" s="6" customFormat="1" ht="15" x14ac:dyDescent="0.25">
      <c r="A465" s="132" t="s">
        <v>1354</v>
      </c>
      <c r="B465" s="65" t="s">
        <v>550</v>
      </c>
      <c r="C465" s="64" t="s">
        <v>1534</v>
      </c>
      <c r="D465" s="65" t="s">
        <v>1500</v>
      </c>
      <c r="E465" s="250">
        <v>450</v>
      </c>
      <c r="F465" s="201"/>
      <c r="G465" s="205">
        <f t="shared" si="42"/>
        <v>0</v>
      </c>
    </row>
    <row r="466" spans="1:7" s="6" customFormat="1" ht="15" x14ac:dyDescent="0.25">
      <c r="A466" s="132" t="s">
        <v>1355</v>
      </c>
      <c r="B466" s="65" t="s">
        <v>549</v>
      </c>
      <c r="C466" s="64" t="s">
        <v>1533</v>
      </c>
      <c r="D466" s="65" t="s">
        <v>1500</v>
      </c>
      <c r="E466" s="250">
        <v>230</v>
      </c>
      <c r="F466" s="201"/>
      <c r="G466" s="205">
        <f t="shared" si="42"/>
        <v>0</v>
      </c>
    </row>
    <row r="467" spans="1:7" s="6" customFormat="1" ht="15" x14ac:dyDescent="0.25">
      <c r="A467" s="132" t="s">
        <v>1356</v>
      </c>
      <c r="B467" s="65" t="s">
        <v>551</v>
      </c>
      <c r="C467" s="64" t="s">
        <v>1535</v>
      </c>
      <c r="D467" s="65" t="s">
        <v>1500</v>
      </c>
      <c r="E467" s="250">
        <v>384.45</v>
      </c>
      <c r="F467" s="201"/>
      <c r="G467" s="205">
        <f t="shared" si="42"/>
        <v>0</v>
      </c>
    </row>
    <row r="468" spans="1:7" s="6" customFormat="1" ht="15" x14ac:dyDescent="0.25">
      <c r="A468" s="132" t="s">
        <v>1357</v>
      </c>
      <c r="B468" s="65" t="s">
        <v>543</v>
      </c>
      <c r="C468" s="64" t="s">
        <v>544</v>
      </c>
      <c r="D468" s="65" t="s">
        <v>1500</v>
      </c>
      <c r="E468" s="250">
        <v>10643.52</v>
      </c>
      <c r="F468" s="201"/>
      <c r="G468" s="205">
        <f t="shared" si="42"/>
        <v>0</v>
      </c>
    </row>
    <row r="469" spans="1:7" s="6" customFormat="1" ht="15" x14ac:dyDescent="0.25">
      <c r="A469" s="132" t="s">
        <v>1358</v>
      </c>
      <c r="B469" s="65" t="s">
        <v>559</v>
      </c>
      <c r="C469" s="64" t="s">
        <v>560</v>
      </c>
      <c r="D469" s="65" t="s">
        <v>1500</v>
      </c>
      <c r="E469" s="250">
        <v>692</v>
      </c>
      <c r="F469" s="201"/>
      <c r="G469" s="205">
        <f t="shared" ref="G469" si="43">ROUND(E469*F469,2)</f>
        <v>0</v>
      </c>
    </row>
    <row r="470" spans="1:7" s="6" customFormat="1" ht="15" x14ac:dyDescent="0.25">
      <c r="A470" s="132" t="s">
        <v>1359</v>
      </c>
      <c r="B470" s="65" t="s">
        <v>1114</v>
      </c>
      <c r="C470" s="64" t="s">
        <v>1115</v>
      </c>
      <c r="D470" s="65" t="s">
        <v>1497</v>
      </c>
      <c r="E470" s="250">
        <v>2</v>
      </c>
      <c r="F470" s="201"/>
      <c r="G470" s="205">
        <f t="shared" ref="G470" si="44">ROUND(E470*F470,2)</f>
        <v>0</v>
      </c>
    </row>
    <row r="471" spans="1:7" s="6" customFormat="1" ht="15" x14ac:dyDescent="0.25">
      <c r="A471" s="132" t="s">
        <v>1360</v>
      </c>
      <c r="B471" s="65" t="s">
        <v>563</v>
      </c>
      <c r="C471" s="64" t="s">
        <v>564</v>
      </c>
      <c r="D471" s="65" t="s">
        <v>1500</v>
      </c>
      <c r="E471" s="250">
        <v>150</v>
      </c>
      <c r="F471" s="201"/>
      <c r="G471" s="205">
        <f t="shared" si="42"/>
        <v>0</v>
      </c>
    </row>
    <row r="472" spans="1:7" s="6" customFormat="1" ht="15" x14ac:dyDescent="0.25">
      <c r="A472" s="132" t="s">
        <v>1361</v>
      </c>
      <c r="B472" s="65" t="s">
        <v>565</v>
      </c>
      <c r="C472" s="64" t="s">
        <v>566</v>
      </c>
      <c r="D472" s="65" t="s">
        <v>1500</v>
      </c>
      <c r="E472" s="250">
        <v>220</v>
      </c>
      <c r="F472" s="201"/>
      <c r="G472" s="205">
        <f t="shared" si="42"/>
        <v>0</v>
      </c>
    </row>
    <row r="473" spans="1:7" s="6" customFormat="1" ht="15" x14ac:dyDescent="0.25">
      <c r="A473" s="132" t="s">
        <v>1362</v>
      </c>
      <c r="B473" s="65" t="s">
        <v>567</v>
      </c>
      <c r="C473" s="64" t="s">
        <v>568</v>
      </c>
      <c r="D473" s="65" t="s">
        <v>1500</v>
      </c>
      <c r="E473" s="250">
        <v>350</v>
      </c>
      <c r="F473" s="201"/>
      <c r="G473" s="205">
        <f t="shared" si="42"/>
        <v>0</v>
      </c>
    </row>
    <row r="474" spans="1:7" s="6" customFormat="1" ht="15" x14ac:dyDescent="0.25">
      <c r="A474" s="132" t="s">
        <v>1363</v>
      </c>
      <c r="B474" s="65" t="s">
        <v>546</v>
      </c>
      <c r="C474" s="64" t="s">
        <v>1530</v>
      </c>
      <c r="D474" s="65" t="s">
        <v>1500</v>
      </c>
      <c r="E474" s="250">
        <v>8500</v>
      </c>
      <c r="F474" s="201"/>
      <c r="G474" s="205">
        <f t="shared" si="42"/>
        <v>0</v>
      </c>
    </row>
    <row r="475" spans="1:7" s="6" customFormat="1" ht="15" x14ac:dyDescent="0.25">
      <c r="A475" s="132" t="s">
        <v>1364</v>
      </c>
      <c r="B475" s="65" t="s">
        <v>597</v>
      </c>
      <c r="C475" s="64" t="s">
        <v>2019</v>
      </c>
      <c r="D475" s="65" t="s">
        <v>1497</v>
      </c>
      <c r="E475" s="250">
        <v>954</v>
      </c>
      <c r="F475" s="201"/>
      <c r="G475" s="205">
        <f t="shared" si="42"/>
        <v>0</v>
      </c>
    </row>
    <row r="476" spans="1:7" s="6" customFormat="1" ht="15" x14ac:dyDescent="0.25">
      <c r="A476" s="132" t="s">
        <v>1365</v>
      </c>
      <c r="B476" s="65" t="s">
        <v>598</v>
      </c>
      <c r="C476" s="64" t="s">
        <v>2020</v>
      </c>
      <c r="D476" s="65" t="s">
        <v>1497</v>
      </c>
      <c r="E476" s="250">
        <v>478</v>
      </c>
      <c r="F476" s="201"/>
      <c r="G476" s="205">
        <f t="shared" si="42"/>
        <v>0</v>
      </c>
    </row>
    <row r="477" spans="1:7" s="6" customFormat="1" ht="15" x14ac:dyDescent="0.25">
      <c r="A477" s="132" t="s">
        <v>1366</v>
      </c>
      <c r="B477" s="65" t="s">
        <v>599</v>
      </c>
      <c r="C477" s="64" t="s">
        <v>2021</v>
      </c>
      <c r="D477" s="65" t="s">
        <v>1497</v>
      </c>
      <c r="E477" s="250">
        <v>954</v>
      </c>
      <c r="F477" s="201"/>
      <c r="G477" s="205">
        <f t="shared" si="42"/>
        <v>0</v>
      </c>
    </row>
    <row r="478" spans="1:7" s="6" customFormat="1" ht="15" x14ac:dyDescent="0.25">
      <c r="A478" s="132" t="s">
        <v>1367</v>
      </c>
      <c r="B478" s="65" t="s">
        <v>600</v>
      </c>
      <c r="C478" s="64" t="s">
        <v>2022</v>
      </c>
      <c r="D478" s="65" t="s">
        <v>1497</v>
      </c>
      <c r="E478" s="250">
        <v>234</v>
      </c>
      <c r="F478" s="201"/>
      <c r="G478" s="205">
        <f t="shared" si="42"/>
        <v>0</v>
      </c>
    </row>
    <row r="479" spans="1:7" s="6" customFormat="1" ht="15" x14ac:dyDescent="0.25">
      <c r="A479" s="132" t="s">
        <v>1368</v>
      </c>
      <c r="B479" s="65" t="s">
        <v>601</v>
      </c>
      <c r="C479" s="64" t="s">
        <v>2023</v>
      </c>
      <c r="D479" s="65" t="s">
        <v>1497</v>
      </c>
      <c r="E479" s="250">
        <v>67</v>
      </c>
      <c r="F479" s="201"/>
      <c r="G479" s="205">
        <f t="shared" si="42"/>
        <v>0</v>
      </c>
    </row>
    <row r="480" spans="1:7" s="6" customFormat="1" ht="15" x14ac:dyDescent="0.25">
      <c r="A480" s="132" t="s">
        <v>1369</v>
      </c>
      <c r="B480" s="65" t="s">
        <v>591</v>
      </c>
      <c r="C480" s="64" t="s">
        <v>2013</v>
      </c>
      <c r="D480" s="65" t="s">
        <v>1500</v>
      </c>
      <c r="E480" s="250">
        <v>2860</v>
      </c>
      <c r="F480" s="201"/>
      <c r="G480" s="205">
        <f t="shared" si="42"/>
        <v>0</v>
      </c>
    </row>
    <row r="481" spans="1:7" s="6" customFormat="1" ht="15" x14ac:dyDescent="0.25">
      <c r="A481" s="132" t="s">
        <v>1370</v>
      </c>
      <c r="B481" s="65" t="s">
        <v>592</v>
      </c>
      <c r="C481" s="64" t="s">
        <v>2014</v>
      </c>
      <c r="D481" s="65" t="s">
        <v>1500</v>
      </c>
      <c r="E481" s="250">
        <v>1429</v>
      </c>
      <c r="F481" s="201"/>
      <c r="G481" s="205">
        <f t="shared" si="42"/>
        <v>0</v>
      </c>
    </row>
    <row r="482" spans="1:7" s="6" customFormat="1" ht="15" x14ac:dyDescent="0.25">
      <c r="A482" s="132" t="s">
        <v>1371</v>
      </c>
      <c r="B482" s="65" t="s">
        <v>593</v>
      </c>
      <c r="C482" s="64" t="s">
        <v>2015</v>
      </c>
      <c r="D482" s="65" t="s">
        <v>1500</v>
      </c>
      <c r="E482" s="250">
        <v>2860</v>
      </c>
      <c r="F482" s="201"/>
      <c r="G482" s="205">
        <f t="shared" si="42"/>
        <v>0</v>
      </c>
    </row>
    <row r="483" spans="1:7" s="6" customFormat="1" ht="15" x14ac:dyDescent="0.25">
      <c r="A483" s="132" t="s">
        <v>1372</v>
      </c>
      <c r="B483" s="65" t="s">
        <v>594</v>
      </c>
      <c r="C483" s="64" t="s">
        <v>2016</v>
      </c>
      <c r="D483" s="65" t="s">
        <v>1500</v>
      </c>
      <c r="E483" s="250">
        <v>1250</v>
      </c>
      <c r="F483" s="201"/>
      <c r="G483" s="205">
        <f t="shared" si="42"/>
        <v>0</v>
      </c>
    </row>
    <row r="484" spans="1:7" s="6" customFormat="1" ht="15" x14ac:dyDescent="0.25">
      <c r="A484" s="132" t="s">
        <v>1373</v>
      </c>
      <c r="B484" s="65" t="s">
        <v>595</v>
      </c>
      <c r="C484" s="64" t="s">
        <v>2017</v>
      </c>
      <c r="D484" s="65" t="s">
        <v>1500</v>
      </c>
      <c r="E484" s="250">
        <v>317.14999999999998</v>
      </c>
      <c r="F484" s="201"/>
      <c r="G484" s="205">
        <f t="shared" si="42"/>
        <v>0</v>
      </c>
    </row>
    <row r="485" spans="1:7" s="6" customFormat="1" ht="15" x14ac:dyDescent="0.25">
      <c r="A485" s="132" t="s">
        <v>1374</v>
      </c>
      <c r="B485" s="65" t="s">
        <v>686</v>
      </c>
      <c r="C485" s="64" t="s">
        <v>687</v>
      </c>
      <c r="D485" s="65" t="s">
        <v>1497</v>
      </c>
      <c r="E485" s="250">
        <v>50</v>
      </c>
      <c r="F485" s="201"/>
      <c r="G485" s="205">
        <f t="shared" si="42"/>
        <v>0</v>
      </c>
    </row>
    <row r="486" spans="1:7" s="6" customFormat="1" ht="15" x14ac:dyDescent="0.25">
      <c r="A486" s="132" t="s">
        <v>1375</v>
      </c>
      <c r="B486" s="65" t="s">
        <v>690</v>
      </c>
      <c r="C486" s="64" t="s">
        <v>691</v>
      </c>
      <c r="D486" s="65" t="s">
        <v>1497</v>
      </c>
      <c r="E486" s="250">
        <v>286</v>
      </c>
      <c r="F486" s="201"/>
      <c r="G486" s="205">
        <f t="shared" si="42"/>
        <v>0</v>
      </c>
    </row>
    <row r="487" spans="1:7" s="6" customFormat="1" ht="15" x14ac:dyDescent="0.25">
      <c r="A487" s="132" t="s">
        <v>1376</v>
      </c>
      <c r="B487" s="65" t="s">
        <v>782</v>
      </c>
      <c r="C487" s="64" t="s">
        <v>783</v>
      </c>
      <c r="D487" s="65" t="s">
        <v>1497</v>
      </c>
      <c r="E487" s="250">
        <v>86</v>
      </c>
      <c r="F487" s="201"/>
      <c r="G487" s="205">
        <f t="shared" si="42"/>
        <v>0</v>
      </c>
    </row>
    <row r="488" spans="1:7" s="6" customFormat="1" ht="15" x14ac:dyDescent="0.25">
      <c r="A488" s="132" t="s">
        <v>1377</v>
      </c>
      <c r="B488" s="65" t="s">
        <v>2318</v>
      </c>
      <c r="C488" s="49" t="s">
        <v>790</v>
      </c>
      <c r="D488" s="51" t="s">
        <v>1</v>
      </c>
      <c r="E488" s="249">
        <v>86</v>
      </c>
      <c r="F488" s="217"/>
      <c r="G488" s="202">
        <f t="shared" si="42"/>
        <v>0</v>
      </c>
    </row>
    <row r="489" spans="1:7" s="6" customFormat="1" ht="15" x14ac:dyDescent="0.25">
      <c r="A489" s="132" t="s">
        <v>1631</v>
      </c>
      <c r="B489" s="65" t="s">
        <v>791</v>
      </c>
      <c r="C489" s="64" t="s">
        <v>792</v>
      </c>
      <c r="D489" s="65" t="s">
        <v>1497</v>
      </c>
      <c r="E489" s="250">
        <v>86</v>
      </c>
      <c r="F489" s="201"/>
      <c r="G489" s="205">
        <f t="shared" si="42"/>
        <v>0</v>
      </c>
    </row>
    <row r="490" spans="1:7" s="6" customFormat="1" ht="15" x14ac:dyDescent="0.25">
      <c r="A490" s="132" t="s">
        <v>1632</v>
      </c>
      <c r="B490" s="65" t="s">
        <v>788</v>
      </c>
      <c r="C490" s="64" t="s">
        <v>789</v>
      </c>
      <c r="D490" s="65" t="s">
        <v>1497</v>
      </c>
      <c r="E490" s="250">
        <v>86</v>
      </c>
      <c r="F490" s="201"/>
      <c r="G490" s="205">
        <f t="shared" si="42"/>
        <v>0</v>
      </c>
    </row>
    <row r="491" spans="1:7" s="10" customFormat="1" ht="15" x14ac:dyDescent="0.25">
      <c r="A491" s="132" t="s">
        <v>1633</v>
      </c>
      <c r="B491" s="65" t="s">
        <v>784</v>
      </c>
      <c r="C491" s="64" t="s">
        <v>785</v>
      </c>
      <c r="D491" s="65" t="s">
        <v>1497</v>
      </c>
      <c r="E491" s="250">
        <v>86</v>
      </c>
      <c r="F491" s="201"/>
      <c r="G491" s="205">
        <f t="shared" si="42"/>
        <v>0</v>
      </c>
    </row>
    <row r="492" spans="1:7" s="6" customFormat="1" ht="15" x14ac:dyDescent="0.25">
      <c r="A492" s="132" t="s">
        <v>1634</v>
      </c>
      <c r="B492" s="65" t="s">
        <v>760</v>
      </c>
      <c r="C492" s="64" t="s">
        <v>761</v>
      </c>
      <c r="D492" s="65" t="s">
        <v>1497</v>
      </c>
      <c r="E492" s="250">
        <v>86</v>
      </c>
      <c r="F492" s="201"/>
      <c r="G492" s="205">
        <f t="shared" si="42"/>
        <v>0</v>
      </c>
    </row>
    <row r="493" spans="1:7" s="6" customFormat="1" ht="15" x14ac:dyDescent="0.25">
      <c r="A493" s="132" t="s">
        <v>1635</v>
      </c>
      <c r="B493" s="65" t="s">
        <v>602</v>
      </c>
      <c r="C493" s="64" t="s">
        <v>603</v>
      </c>
      <c r="D493" s="65" t="s">
        <v>1500</v>
      </c>
      <c r="E493" s="250">
        <v>837</v>
      </c>
      <c r="F493" s="201"/>
      <c r="G493" s="205">
        <f t="shared" si="42"/>
        <v>0</v>
      </c>
    </row>
    <row r="494" spans="1:7" s="6" customFormat="1" ht="15" x14ac:dyDescent="0.25">
      <c r="A494" s="132" t="s">
        <v>1378</v>
      </c>
      <c r="B494" s="65" t="s">
        <v>1537</v>
      </c>
      <c r="C494" s="64" t="s">
        <v>1446</v>
      </c>
      <c r="D494" s="65" t="s">
        <v>1497</v>
      </c>
      <c r="E494" s="250">
        <v>86</v>
      </c>
      <c r="F494" s="201"/>
      <c r="G494" s="205">
        <f t="shared" si="42"/>
        <v>0</v>
      </c>
    </row>
    <row r="495" spans="1:7" s="6" customFormat="1" ht="15" x14ac:dyDescent="0.25">
      <c r="A495" s="132" t="s">
        <v>1379</v>
      </c>
      <c r="B495" s="65" t="s">
        <v>646</v>
      </c>
      <c r="C495" s="64" t="s">
        <v>647</v>
      </c>
      <c r="D495" s="65" t="s">
        <v>1500</v>
      </c>
      <c r="E495" s="250">
        <v>3500</v>
      </c>
      <c r="F495" s="201"/>
      <c r="G495" s="205">
        <f t="shared" si="42"/>
        <v>0</v>
      </c>
    </row>
    <row r="496" spans="1:7" s="6" customFormat="1" ht="15" x14ac:dyDescent="0.25">
      <c r="A496" s="132" t="s">
        <v>1380</v>
      </c>
      <c r="B496" s="65" t="s">
        <v>483</v>
      </c>
      <c r="C496" s="64" t="s">
        <v>484</v>
      </c>
      <c r="D496" s="65" t="s">
        <v>1497</v>
      </c>
      <c r="E496" s="250">
        <v>1632</v>
      </c>
      <c r="F496" s="201"/>
      <c r="G496" s="205">
        <f t="shared" si="42"/>
        <v>0</v>
      </c>
    </row>
    <row r="497" spans="1:7" s="6" customFormat="1" ht="15" x14ac:dyDescent="0.25">
      <c r="A497" s="132" t="s">
        <v>1381</v>
      </c>
      <c r="B497" s="65" t="s">
        <v>485</v>
      </c>
      <c r="C497" s="64" t="s">
        <v>486</v>
      </c>
      <c r="D497" s="65" t="s">
        <v>1497</v>
      </c>
      <c r="E497" s="250">
        <v>109</v>
      </c>
      <c r="F497" s="201"/>
      <c r="G497" s="205">
        <f t="shared" si="42"/>
        <v>0</v>
      </c>
    </row>
    <row r="498" spans="1:7" s="6" customFormat="1" ht="15" x14ac:dyDescent="0.25">
      <c r="A498" s="132" t="s">
        <v>1382</v>
      </c>
      <c r="B498" s="65" t="s">
        <v>487</v>
      </c>
      <c r="C498" s="64" t="s">
        <v>488</v>
      </c>
      <c r="D498" s="65" t="s">
        <v>1497</v>
      </c>
      <c r="E498" s="250">
        <v>544</v>
      </c>
      <c r="F498" s="201"/>
      <c r="G498" s="205">
        <f t="shared" si="42"/>
        <v>0</v>
      </c>
    </row>
    <row r="499" spans="1:7" s="6" customFormat="1" ht="15" x14ac:dyDescent="0.25">
      <c r="A499" s="132" t="s">
        <v>1383</v>
      </c>
      <c r="B499" s="65" t="s">
        <v>489</v>
      </c>
      <c r="C499" s="64" t="s">
        <v>490</v>
      </c>
      <c r="D499" s="65" t="s">
        <v>1497</v>
      </c>
      <c r="E499" s="250">
        <v>299</v>
      </c>
      <c r="F499" s="201"/>
      <c r="G499" s="205">
        <f t="shared" si="42"/>
        <v>0</v>
      </c>
    </row>
    <row r="500" spans="1:7" s="6" customFormat="1" ht="15" x14ac:dyDescent="0.25">
      <c r="A500" s="132" t="s">
        <v>1384</v>
      </c>
      <c r="B500" s="65" t="s">
        <v>491</v>
      </c>
      <c r="C500" s="64" t="s">
        <v>492</v>
      </c>
      <c r="D500" s="65" t="s">
        <v>1497</v>
      </c>
      <c r="E500" s="250">
        <v>136</v>
      </c>
      <c r="F500" s="201"/>
      <c r="G500" s="205">
        <f t="shared" si="42"/>
        <v>0</v>
      </c>
    </row>
    <row r="501" spans="1:7" s="6" customFormat="1" ht="15" x14ac:dyDescent="0.25">
      <c r="A501" s="132" t="s">
        <v>1385</v>
      </c>
      <c r="B501" s="65" t="s">
        <v>493</v>
      </c>
      <c r="C501" s="64" t="s">
        <v>494</v>
      </c>
      <c r="D501" s="65" t="s">
        <v>1497</v>
      </c>
      <c r="E501" s="250">
        <v>70</v>
      </c>
      <c r="F501" s="201"/>
      <c r="G501" s="205">
        <f t="shared" si="42"/>
        <v>0</v>
      </c>
    </row>
    <row r="502" spans="1:7" s="6" customFormat="1" ht="15" x14ac:dyDescent="0.25">
      <c r="A502" s="132" t="s">
        <v>1386</v>
      </c>
      <c r="B502" s="65" t="s">
        <v>495</v>
      </c>
      <c r="C502" s="64" t="s">
        <v>496</v>
      </c>
      <c r="D502" s="65" t="s">
        <v>1497</v>
      </c>
      <c r="E502" s="250">
        <v>136</v>
      </c>
      <c r="F502" s="201"/>
      <c r="G502" s="205">
        <f t="shared" si="42"/>
        <v>0</v>
      </c>
    </row>
    <row r="503" spans="1:7" s="6" customFormat="1" ht="15" x14ac:dyDescent="0.25">
      <c r="A503" s="132" t="s">
        <v>1387</v>
      </c>
      <c r="B503" s="65" t="s">
        <v>497</v>
      </c>
      <c r="C503" s="64" t="s">
        <v>498</v>
      </c>
      <c r="D503" s="65" t="s">
        <v>1497</v>
      </c>
      <c r="E503" s="250">
        <v>109</v>
      </c>
      <c r="F503" s="201"/>
      <c r="G503" s="205">
        <f t="shared" si="42"/>
        <v>0</v>
      </c>
    </row>
    <row r="504" spans="1:7" s="6" customFormat="1" ht="15" x14ac:dyDescent="0.25">
      <c r="A504" s="132" t="s">
        <v>1388</v>
      </c>
      <c r="B504" s="65" t="s">
        <v>499</v>
      </c>
      <c r="C504" s="64" t="s">
        <v>500</v>
      </c>
      <c r="D504" s="65" t="s">
        <v>1497</v>
      </c>
      <c r="E504" s="250">
        <v>136</v>
      </c>
      <c r="F504" s="201"/>
      <c r="G504" s="205">
        <f t="shared" si="42"/>
        <v>0</v>
      </c>
    </row>
    <row r="505" spans="1:7" s="6" customFormat="1" ht="15" x14ac:dyDescent="0.25">
      <c r="A505" s="132" t="s">
        <v>1389</v>
      </c>
      <c r="B505" s="65" t="s">
        <v>501</v>
      </c>
      <c r="C505" s="64" t="s">
        <v>502</v>
      </c>
      <c r="D505" s="65" t="s">
        <v>1497</v>
      </c>
      <c r="E505" s="250">
        <v>35</v>
      </c>
      <c r="F505" s="201"/>
      <c r="G505" s="205">
        <f t="shared" si="42"/>
        <v>0</v>
      </c>
    </row>
    <row r="506" spans="1:7" s="6" customFormat="1" ht="15" x14ac:dyDescent="0.25">
      <c r="A506" s="132" t="s">
        <v>1390</v>
      </c>
      <c r="B506" s="65" t="s">
        <v>762</v>
      </c>
      <c r="C506" s="64" t="s">
        <v>763</v>
      </c>
      <c r="D506" s="65" t="s">
        <v>1497</v>
      </c>
      <c r="E506" s="250">
        <v>120</v>
      </c>
      <c r="F506" s="201"/>
      <c r="G506" s="205">
        <f t="shared" si="42"/>
        <v>0</v>
      </c>
    </row>
    <row r="507" spans="1:7" s="6" customFormat="1" ht="15" x14ac:dyDescent="0.25">
      <c r="A507" s="132" t="s">
        <v>1983</v>
      </c>
      <c r="B507" s="65" t="s">
        <v>764</v>
      </c>
      <c r="C507" s="64" t="s">
        <v>765</v>
      </c>
      <c r="D507" s="65" t="s">
        <v>1497</v>
      </c>
      <c r="E507" s="250">
        <v>60</v>
      </c>
      <c r="F507" s="201"/>
      <c r="G507" s="205">
        <f t="shared" si="42"/>
        <v>0</v>
      </c>
    </row>
    <row r="508" spans="1:7" s="6" customFormat="1" ht="15" x14ac:dyDescent="0.25">
      <c r="A508" s="132" t="s">
        <v>1391</v>
      </c>
      <c r="B508" s="65" t="s">
        <v>766</v>
      </c>
      <c r="C508" s="64" t="s">
        <v>2024</v>
      </c>
      <c r="D508" s="65" t="s">
        <v>1497</v>
      </c>
      <c r="E508" s="250">
        <v>50</v>
      </c>
      <c r="F508" s="201"/>
      <c r="G508" s="205">
        <f t="shared" si="42"/>
        <v>0</v>
      </c>
    </row>
    <row r="509" spans="1:7" s="6" customFormat="1" ht="15" x14ac:dyDescent="0.25">
      <c r="A509" s="132" t="s">
        <v>1392</v>
      </c>
      <c r="B509" s="65" t="s">
        <v>767</v>
      </c>
      <c r="C509" s="64" t="s">
        <v>768</v>
      </c>
      <c r="D509" s="65" t="s">
        <v>1497</v>
      </c>
      <c r="E509" s="250">
        <v>109</v>
      </c>
      <c r="F509" s="201"/>
      <c r="G509" s="205">
        <f t="shared" si="42"/>
        <v>0</v>
      </c>
    </row>
    <row r="510" spans="1:7" s="6" customFormat="1" ht="15" x14ac:dyDescent="0.25">
      <c r="A510" s="132" t="s">
        <v>1393</v>
      </c>
      <c r="B510" s="65" t="s">
        <v>542</v>
      </c>
      <c r="C510" s="64" t="s">
        <v>2008</v>
      </c>
      <c r="D510" s="65" t="s">
        <v>1497</v>
      </c>
      <c r="E510" s="250">
        <v>22</v>
      </c>
      <c r="F510" s="201"/>
      <c r="G510" s="205">
        <f t="shared" si="42"/>
        <v>0</v>
      </c>
    </row>
    <row r="511" spans="1:7" s="6" customFormat="1" ht="15" x14ac:dyDescent="0.25">
      <c r="A511" s="132" t="s">
        <v>1394</v>
      </c>
      <c r="B511" s="65" t="s">
        <v>455</v>
      </c>
      <c r="C511" s="64" t="s">
        <v>456</v>
      </c>
      <c r="D511" s="65" t="s">
        <v>1507</v>
      </c>
      <c r="E511" s="250">
        <v>685</v>
      </c>
      <c r="F511" s="201"/>
      <c r="G511" s="205">
        <f t="shared" si="42"/>
        <v>0</v>
      </c>
    </row>
    <row r="512" spans="1:7" s="6" customFormat="1" ht="15" x14ac:dyDescent="0.25">
      <c r="A512" s="132" t="s">
        <v>1395</v>
      </c>
      <c r="B512" s="65" t="s">
        <v>457</v>
      </c>
      <c r="C512" s="64" t="s">
        <v>458</v>
      </c>
      <c r="D512" s="65" t="s">
        <v>1497</v>
      </c>
      <c r="E512" s="250">
        <v>9</v>
      </c>
      <c r="F512" s="201"/>
      <c r="G512" s="205">
        <f t="shared" ref="G512" si="45">ROUND(E512*F512,2)</f>
        <v>0</v>
      </c>
    </row>
    <row r="513" spans="1:7" s="6" customFormat="1" ht="15" x14ac:dyDescent="0.25">
      <c r="A513" s="132" t="s">
        <v>1396</v>
      </c>
      <c r="B513" s="65" t="s">
        <v>459</v>
      </c>
      <c r="C513" s="64" t="s">
        <v>460</v>
      </c>
      <c r="D513" s="65" t="s">
        <v>1497</v>
      </c>
      <c r="E513" s="250">
        <v>9</v>
      </c>
      <c r="F513" s="201"/>
      <c r="G513" s="205">
        <f t="shared" ref="G513" si="46">ROUND(E513*F513,2)</f>
        <v>0</v>
      </c>
    </row>
    <row r="514" spans="1:7" s="6" customFormat="1" ht="15" x14ac:dyDescent="0.25">
      <c r="A514" s="132" t="s">
        <v>1397</v>
      </c>
      <c r="B514" s="65" t="s">
        <v>511</v>
      </c>
      <c r="C514" s="64" t="s">
        <v>512</v>
      </c>
      <c r="D514" s="65" t="s">
        <v>1497</v>
      </c>
      <c r="E514" s="250">
        <v>2</v>
      </c>
      <c r="F514" s="201"/>
      <c r="G514" s="205">
        <f t="shared" ref="G514:G515" si="47">ROUND(E514*F514,2)</f>
        <v>0</v>
      </c>
    </row>
    <row r="515" spans="1:7" s="6" customFormat="1" ht="15" x14ac:dyDescent="0.25">
      <c r="A515" s="132" t="s">
        <v>1398</v>
      </c>
      <c r="B515" s="65" t="s">
        <v>513</v>
      </c>
      <c r="C515" s="64" t="s">
        <v>514</v>
      </c>
      <c r="D515" s="65" t="s">
        <v>1497</v>
      </c>
      <c r="E515" s="250">
        <v>4</v>
      </c>
      <c r="F515" s="201"/>
      <c r="G515" s="205">
        <f t="shared" si="47"/>
        <v>0</v>
      </c>
    </row>
    <row r="516" spans="1:7" s="6" customFormat="1" ht="15" x14ac:dyDescent="0.25">
      <c r="A516" s="132" t="s">
        <v>1399</v>
      </c>
      <c r="B516" s="65" t="s">
        <v>509</v>
      </c>
      <c r="C516" s="64" t="s">
        <v>510</v>
      </c>
      <c r="D516" s="65" t="s">
        <v>1497</v>
      </c>
      <c r="E516" s="250">
        <v>14</v>
      </c>
      <c r="F516" s="201"/>
      <c r="G516" s="205">
        <f t="shared" ref="G516" si="48">ROUND(E516*F516,2)</f>
        <v>0</v>
      </c>
    </row>
    <row r="517" spans="1:7" s="6" customFormat="1" ht="15" x14ac:dyDescent="0.25">
      <c r="A517" s="132" t="s">
        <v>1400</v>
      </c>
      <c r="B517" s="65" t="s">
        <v>507</v>
      </c>
      <c r="C517" s="64" t="s">
        <v>508</v>
      </c>
      <c r="D517" s="65" t="s">
        <v>1497</v>
      </c>
      <c r="E517" s="250">
        <v>21</v>
      </c>
      <c r="F517" s="201"/>
      <c r="G517" s="205">
        <f t="shared" ref="G517" si="49">ROUND(E517*F517,2)</f>
        <v>0</v>
      </c>
    </row>
    <row r="518" spans="1:7" s="6" customFormat="1" ht="15" x14ac:dyDescent="0.25">
      <c r="A518" s="132" t="s">
        <v>1401</v>
      </c>
      <c r="B518" s="65" t="s">
        <v>471</v>
      </c>
      <c r="C518" s="64" t="s">
        <v>472</v>
      </c>
      <c r="D518" s="65" t="s">
        <v>1497</v>
      </c>
      <c r="E518" s="250">
        <v>5</v>
      </c>
      <c r="F518" s="201"/>
      <c r="G518" s="205">
        <f t="shared" si="42"/>
        <v>0</v>
      </c>
    </row>
    <row r="519" spans="1:7" s="6" customFormat="1" ht="15" x14ac:dyDescent="0.25">
      <c r="A519" s="132" t="s">
        <v>1402</v>
      </c>
      <c r="B519" s="65" t="s">
        <v>473</v>
      </c>
      <c r="C519" s="64" t="s">
        <v>474</v>
      </c>
      <c r="D519" s="65" t="s">
        <v>1497</v>
      </c>
      <c r="E519" s="250">
        <v>15</v>
      </c>
      <c r="F519" s="201"/>
      <c r="G519" s="205">
        <f t="shared" ref="G519" si="50">ROUND(E519*F519,2)</f>
        <v>0</v>
      </c>
    </row>
    <row r="520" spans="1:7" s="6" customFormat="1" ht="15" x14ac:dyDescent="0.25">
      <c r="A520" s="132" t="s">
        <v>1403</v>
      </c>
      <c r="B520" s="65" t="s">
        <v>477</v>
      </c>
      <c r="C520" s="64" t="s">
        <v>478</v>
      </c>
      <c r="D520" s="65" t="s">
        <v>1497</v>
      </c>
      <c r="E520" s="250">
        <v>9</v>
      </c>
      <c r="F520" s="201"/>
      <c r="G520" s="205">
        <f t="shared" ref="G520" si="51">ROUND(E520*F520,2)</f>
        <v>0</v>
      </c>
    </row>
    <row r="521" spans="1:7" s="6" customFormat="1" ht="15" x14ac:dyDescent="0.25">
      <c r="A521" s="132" t="s">
        <v>1404</v>
      </c>
      <c r="B521" s="65" t="s">
        <v>479</v>
      </c>
      <c r="C521" s="64" t="s">
        <v>480</v>
      </c>
      <c r="D521" s="65" t="s">
        <v>1497</v>
      </c>
      <c r="E521" s="250">
        <v>2</v>
      </c>
      <c r="F521" s="201"/>
      <c r="G521" s="205">
        <f t="shared" ref="G521" si="52">ROUND(E521*F521,2)</f>
        <v>0</v>
      </c>
    </row>
    <row r="522" spans="1:7" s="6" customFormat="1" ht="15" x14ac:dyDescent="0.25">
      <c r="A522" s="132" t="s">
        <v>1405</v>
      </c>
      <c r="B522" s="65" t="s">
        <v>481</v>
      </c>
      <c r="C522" s="64" t="s">
        <v>482</v>
      </c>
      <c r="D522" s="65" t="s">
        <v>1497</v>
      </c>
      <c r="E522" s="250">
        <v>2</v>
      </c>
      <c r="F522" s="201"/>
      <c r="G522" s="205">
        <f t="shared" ref="G522" si="53">ROUND(E522*F522,2)</f>
        <v>0</v>
      </c>
    </row>
    <row r="523" spans="1:7" s="6" customFormat="1" ht="15" x14ac:dyDescent="0.25">
      <c r="A523" s="132" t="s">
        <v>1406</v>
      </c>
      <c r="B523" s="65" t="s">
        <v>503</v>
      </c>
      <c r="C523" s="64" t="s">
        <v>504</v>
      </c>
      <c r="D523" s="65" t="s">
        <v>1497</v>
      </c>
      <c r="E523" s="250">
        <v>9</v>
      </c>
      <c r="F523" s="201"/>
      <c r="G523" s="205">
        <f t="shared" si="42"/>
        <v>0</v>
      </c>
    </row>
    <row r="524" spans="1:7" s="6" customFormat="1" ht="15" x14ac:dyDescent="0.25">
      <c r="A524" s="132" t="s">
        <v>1407</v>
      </c>
      <c r="B524" s="65" t="s">
        <v>505</v>
      </c>
      <c r="C524" s="64" t="s">
        <v>506</v>
      </c>
      <c r="D524" s="65" t="s">
        <v>1497</v>
      </c>
      <c r="E524" s="250">
        <v>3</v>
      </c>
      <c r="F524" s="201"/>
      <c r="G524" s="205">
        <f t="shared" ref="G524" si="54">ROUND(E524*F524,2)</f>
        <v>0</v>
      </c>
    </row>
    <row r="525" spans="1:7" s="6" customFormat="1" ht="15" x14ac:dyDescent="0.25">
      <c r="A525" s="132" t="s">
        <v>1408</v>
      </c>
      <c r="B525" s="65" t="s">
        <v>823</v>
      </c>
      <c r="C525" s="64" t="s">
        <v>824</v>
      </c>
      <c r="D525" s="65" t="s">
        <v>1500</v>
      </c>
      <c r="E525" s="250">
        <v>1620</v>
      </c>
      <c r="F525" s="201"/>
      <c r="G525" s="205">
        <f t="shared" si="42"/>
        <v>0</v>
      </c>
    </row>
    <row r="526" spans="1:7" s="6" customFormat="1" ht="15" x14ac:dyDescent="0.25">
      <c r="A526" s="132" t="s">
        <v>1409</v>
      </c>
      <c r="B526" s="65" t="s">
        <v>808</v>
      </c>
      <c r="C526" s="64" t="s">
        <v>809</v>
      </c>
      <c r="D526" s="65" t="s">
        <v>1497</v>
      </c>
      <c r="E526" s="250">
        <v>6</v>
      </c>
      <c r="F526" s="201"/>
      <c r="G526" s="205">
        <f t="shared" si="42"/>
        <v>0</v>
      </c>
    </row>
    <row r="527" spans="1:7" s="6" customFormat="1" ht="15" x14ac:dyDescent="0.25">
      <c r="A527" s="132" t="s">
        <v>1410</v>
      </c>
      <c r="B527" s="65" t="s">
        <v>806</v>
      </c>
      <c r="C527" s="64" t="s">
        <v>807</v>
      </c>
      <c r="D527" s="65" t="s">
        <v>1497</v>
      </c>
      <c r="E527" s="250">
        <v>18</v>
      </c>
      <c r="F527" s="201"/>
      <c r="G527" s="205">
        <f t="shared" si="42"/>
        <v>0</v>
      </c>
    </row>
    <row r="528" spans="1:7" s="6" customFormat="1" ht="15" x14ac:dyDescent="0.25">
      <c r="A528" s="132" t="s">
        <v>1411</v>
      </c>
      <c r="B528" s="65" t="s">
        <v>608</v>
      </c>
      <c r="C528" s="64" t="s">
        <v>609</v>
      </c>
      <c r="D528" s="65" t="s">
        <v>1500</v>
      </c>
      <c r="E528" s="250">
        <v>800</v>
      </c>
      <c r="F528" s="201"/>
      <c r="G528" s="205">
        <f t="shared" si="42"/>
        <v>0</v>
      </c>
    </row>
    <row r="529" spans="1:7" s="6" customFormat="1" ht="15" x14ac:dyDescent="0.25">
      <c r="A529" s="132" t="s">
        <v>1412</v>
      </c>
      <c r="B529" s="65" t="s">
        <v>612</v>
      </c>
      <c r="C529" s="64" t="s">
        <v>613</v>
      </c>
      <c r="D529" s="65" t="s">
        <v>1500</v>
      </c>
      <c r="E529" s="250">
        <v>650</v>
      </c>
      <c r="F529" s="201"/>
      <c r="G529" s="205">
        <f t="shared" si="42"/>
        <v>0</v>
      </c>
    </row>
    <row r="530" spans="1:7" s="6" customFormat="1" ht="15" x14ac:dyDescent="0.25">
      <c r="A530" s="132" t="s">
        <v>1413</v>
      </c>
      <c r="B530" s="65" t="s">
        <v>614</v>
      </c>
      <c r="C530" s="64" t="s">
        <v>615</v>
      </c>
      <c r="D530" s="65" t="s">
        <v>1500</v>
      </c>
      <c r="E530" s="250">
        <v>1075</v>
      </c>
      <c r="F530" s="201"/>
      <c r="G530" s="205">
        <f t="shared" si="42"/>
        <v>0</v>
      </c>
    </row>
    <row r="531" spans="1:7" s="6" customFormat="1" ht="15" x14ac:dyDescent="0.25">
      <c r="A531" s="132" t="s">
        <v>1414</v>
      </c>
      <c r="B531" s="65" t="s">
        <v>819</v>
      </c>
      <c r="C531" s="64" t="s">
        <v>820</v>
      </c>
      <c r="D531" s="65" t="s">
        <v>1497</v>
      </c>
      <c r="E531" s="250">
        <v>72</v>
      </c>
      <c r="F531" s="201"/>
      <c r="G531" s="205">
        <f t="shared" si="42"/>
        <v>0</v>
      </c>
    </row>
    <row r="532" spans="1:7" s="6" customFormat="1" ht="15" x14ac:dyDescent="0.25">
      <c r="A532" s="132" t="s">
        <v>1415</v>
      </c>
      <c r="B532" s="65" t="s">
        <v>815</v>
      </c>
      <c r="C532" s="64" t="s">
        <v>816</v>
      </c>
      <c r="D532" s="65" t="s">
        <v>1497</v>
      </c>
      <c r="E532" s="250">
        <v>72</v>
      </c>
      <c r="F532" s="201"/>
      <c r="G532" s="205">
        <f t="shared" si="42"/>
        <v>0</v>
      </c>
    </row>
    <row r="533" spans="1:7" s="6" customFormat="1" ht="15" x14ac:dyDescent="0.25">
      <c r="A533" s="132" t="s">
        <v>1416</v>
      </c>
      <c r="B533" s="65" t="s">
        <v>798</v>
      </c>
      <c r="C533" s="64" t="s">
        <v>799</v>
      </c>
      <c r="D533" s="65" t="s">
        <v>1497</v>
      </c>
      <c r="E533" s="250">
        <v>6</v>
      </c>
      <c r="F533" s="201"/>
      <c r="G533" s="205">
        <f t="shared" si="42"/>
        <v>0</v>
      </c>
    </row>
    <row r="534" spans="1:7" s="6" customFormat="1" ht="15" x14ac:dyDescent="0.25">
      <c r="A534" s="132" t="s">
        <v>1417</v>
      </c>
      <c r="B534" s="65" t="s">
        <v>800</v>
      </c>
      <c r="C534" s="64" t="s">
        <v>801</v>
      </c>
      <c r="D534" s="65" t="s">
        <v>1497</v>
      </c>
      <c r="E534" s="250">
        <v>12</v>
      </c>
      <c r="F534" s="201"/>
      <c r="G534" s="205">
        <f t="shared" ref="G534:G553" si="55">ROUND(E534*F534,2)</f>
        <v>0</v>
      </c>
    </row>
    <row r="535" spans="1:7" s="6" customFormat="1" ht="15" x14ac:dyDescent="0.25">
      <c r="A535" s="132" t="s">
        <v>1418</v>
      </c>
      <c r="B535" s="65" t="s">
        <v>825</v>
      </c>
      <c r="C535" s="64" t="s">
        <v>826</v>
      </c>
      <c r="D535" s="65" t="s">
        <v>1497</v>
      </c>
      <c r="E535" s="250">
        <v>400</v>
      </c>
      <c r="F535" s="201"/>
      <c r="G535" s="205">
        <f t="shared" si="55"/>
        <v>0</v>
      </c>
    </row>
    <row r="536" spans="1:7" s="6" customFormat="1" ht="15" x14ac:dyDescent="0.25">
      <c r="A536" s="132" t="s">
        <v>1419</v>
      </c>
      <c r="B536" s="65" t="s">
        <v>814</v>
      </c>
      <c r="C536" s="64" t="s">
        <v>2026</v>
      </c>
      <c r="D536" s="65" t="s">
        <v>1497</v>
      </c>
      <c r="E536" s="250">
        <v>72</v>
      </c>
      <c r="F536" s="201"/>
      <c r="G536" s="205">
        <f t="shared" si="55"/>
        <v>0</v>
      </c>
    </row>
    <row r="537" spans="1:7" s="6" customFormat="1" ht="15" x14ac:dyDescent="0.25">
      <c r="A537" s="132" t="s">
        <v>1420</v>
      </c>
      <c r="B537" s="65" t="s">
        <v>804</v>
      </c>
      <c r="C537" s="64" t="s">
        <v>805</v>
      </c>
      <c r="D537" s="65" t="s">
        <v>1497</v>
      </c>
      <c r="E537" s="250">
        <v>12</v>
      </c>
      <c r="F537" s="201"/>
      <c r="G537" s="205">
        <f t="shared" si="55"/>
        <v>0</v>
      </c>
    </row>
    <row r="538" spans="1:7" s="6" customFormat="1" ht="15" x14ac:dyDescent="0.25">
      <c r="A538" s="132" t="s">
        <v>1421</v>
      </c>
      <c r="B538" s="65" t="s">
        <v>802</v>
      </c>
      <c r="C538" s="64" t="s">
        <v>803</v>
      </c>
      <c r="D538" s="65" t="s">
        <v>1497</v>
      </c>
      <c r="E538" s="250">
        <v>12</v>
      </c>
      <c r="F538" s="201"/>
      <c r="G538" s="205">
        <f t="shared" si="55"/>
        <v>0</v>
      </c>
    </row>
    <row r="539" spans="1:7" s="6" customFormat="1" ht="15" x14ac:dyDescent="0.25">
      <c r="A539" s="132" t="s">
        <v>1422</v>
      </c>
      <c r="B539" s="65" t="s">
        <v>810</v>
      </c>
      <c r="C539" s="64" t="s">
        <v>811</v>
      </c>
      <c r="D539" s="65" t="s">
        <v>1500</v>
      </c>
      <c r="E539" s="250">
        <v>12</v>
      </c>
      <c r="F539" s="201"/>
      <c r="G539" s="205">
        <f t="shared" si="55"/>
        <v>0</v>
      </c>
    </row>
    <row r="540" spans="1:7" s="6" customFormat="1" ht="15" x14ac:dyDescent="0.25">
      <c r="A540" s="132" t="s">
        <v>1423</v>
      </c>
      <c r="B540" s="65" t="s">
        <v>812</v>
      </c>
      <c r="C540" s="64" t="s">
        <v>813</v>
      </c>
      <c r="D540" s="65" t="s">
        <v>1497</v>
      </c>
      <c r="E540" s="250">
        <v>12</v>
      </c>
      <c r="F540" s="201"/>
      <c r="G540" s="205">
        <f t="shared" si="55"/>
        <v>0</v>
      </c>
    </row>
    <row r="541" spans="1:7" s="6" customFormat="1" ht="15" x14ac:dyDescent="0.25">
      <c r="A541" s="132" t="s">
        <v>1424</v>
      </c>
      <c r="B541" s="65" t="s">
        <v>836</v>
      </c>
      <c r="C541" s="64" t="s">
        <v>837</v>
      </c>
      <c r="D541" s="65" t="s">
        <v>1497</v>
      </c>
      <c r="E541" s="250">
        <v>485</v>
      </c>
      <c r="F541" s="201"/>
      <c r="G541" s="205">
        <f t="shared" si="55"/>
        <v>0</v>
      </c>
    </row>
    <row r="542" spans="1:7" s="6" customFormat="1" ht="15" x14ac:dyDescent="0.25">
      <c r="A542" s="132" t="s">
        <v>1425</v>
      </c>
      <c r="B542" s="65" t="s">
        <v>838</v>
      </c>
      <c r="C542" s="64" t="s">
        <v>839</v>
      </c>
      <c r="D542" s="65" t="s">
        <v>1497</v>
      </c>
      <c r="E542" s="250">
        <v>307.33333333333297</v>
      </c>
      <c r="F542" s="201"/>
      <c r="G542" s="205">
        <f t="shared" si="55"/>
        <v>0</v>
      </c>
    </row>
    <row r="543" spans="1:7" s="6" customFormat="1" ht="15" x14ac:dyDescent="0.25">
      <c r="A543" s="132" t="s">
        <v>1426</v>
      </c>
      <c r="B543" s="65" t="s">
        <v>840</v>
      </c>
      <c r="C543" s="64" t="s">
        <v>841</v>
      </c>
      <c r="D543" s="65" t="s">
        <v>1497</v>
      </c>
      <c r="E543" s="250">
        <v>280</v>
      </c>
      <c r="F543" s="201"/>
      <c r="G543" s="205">
        <f t="shared" si="55"/>
        <v>0</v>
      </c>
    </row>
    <row r="544" spans="1:7" s="6" customFormat="1" ht="15" x14ac:dyDescent="0.25">
      <c r="A544" s="132" t="s">
        <v>1427</v>
      </c>
      <c r="B544" s="65" t="s">
        <v>827</v>
      </c>
      <c r="C544" s="64" t="s">
        <v>2027</v>
      </c>
      <c r="D544" s="65" t="s">
        <v>1497</v>
      </c>
      <c r="E544" s="250">
        <v>562</v>
      </c>
      <c r="F544" s="201"/>
      <c r="G544" s="205">
        <f t="shared" si="55"/>
        <v>0</v>
      </c>
    </row>
    <row r="545" spans="1:7" s="6" customFormat="1" ht="15" x14ac:dyDescent="0.25">
      <c r="A545" s="132" t="s">
        <v>1919</v>
      </c>
      <c r="B545" s="65" t="s">
        <v>821</v>
      </c>
      <c r="C545" s="64" t="s">
        <v>822</v>
      </c>
      <c r="D545" s="65" t="s">
        <v>1497</v>
      </c>
      <c r="E545" s="250">
        <v>12</v>
      </c>
      <c r="F545" s="201"/>
      <c r="G545" s="205">
        <f t="shared" si="55"/>
        <v>0</v>
      </c>
    </row>
    <row r="546" spans="1:7" s="6" customFormat="1" ht="15" x14ac:dyDescent="0.25">
      <c r="A546" s="132" t="s">
        <v>1920</v>
      </c>
      <c r="B546" s="65" t="s">
        <v>1054</v>
      </c>
      <c r="C546" s="64" t="s">
        <v>1055</v>
      </c>
      <c r="D546" s="65" t="s">
        <v>1497</v>
      </c>
      <c r="E546" s="250">
        <v>72</v>
      </c>
      <c r="F546" s="201"/>
      <c r="G546" s="205">
        <f t="shared" si="55"/>
        <v>0</v>
      </c>
    </row>
    <row r="547" spans="1:7" s="6" customFormat="1" ht="15" x14ac:dyDescent="0.25">
      <c r="A547" s="132" t="s">
        <v>1921</v>
      </c>
      <c r="B547" s="65" t="s">
        <v>828</v>
      </c>
      <c r="C547" s="64" t="s">
        <v>829</v>
      </c>
      <c r="D547" s="65" t="s">
        <v>1500</v>
      </c>
      <c r="E547" s="250">
        <v>750</v>
      </c>
      <c r="F547" s="201"/>
      <c r="G547" s="205">
        <f t="shared" si="55"/>
        <v>0</v>
      </c>
    </row>
    <row r="548" spans="1:7" s="6" customFormat="1" ht="15" x14ac:dyDescent="0.25">
      <c r="A548" s="132" t="s">
        <v>1922</v>
      </c>
      <c r="B548" s="65" t="s">
        <v>830</v>
      </c>
      <c r="C548" s="64" t="s">
        <v>831</v>
      </c>
      <c r="D548" s="65" t="s">
        <v>1497</v>
      </c>
      <c r="E548" s="250">
        <v>325</v>
      </c>
      <c r="F548" s="201"/>
      <c r="G548" s="205">
        <f t="shared" si="55"/>
        <v>0</v>
      </c>
    </row>
    <row r="549" spans="1:7" s="6" customFormat="1" ht="15" x14ac:dyDescent="0.25">
      <c r="A549" s="132" t="s">
        <v>1923</v>
      </c>
      <c r="B549" s="65" t="s">
        <v>832</v>
      </c>
      <c r="C549" s="64" t="s">
        <v>833</v>
      </c>
      <c r="D549" s="65" t="s">
        <v>1497</v>
      </c>
      <c r="E549" s="250">
        <v>280</v>
      </c>
      <c r="F549" s="201"/>
      <c r="G549" s="205">
        <f t="shared" si="55"/>
        <v>0</v>
      </c>
    </row>
    <row r="550" spans="1:7" s="6" customFormat="1" ht="15" x14ac:dyDescent="0.25">
      <c r="A550" s="132" t="s">
        <v>1924</v>
      </c>
      <c r="B550" s="65" t="s">
        <v>610</v>
      </c>
      <c r="C550" s="64" t="s">
        <v>611</v>
      </c>
      <c r="D550" s="65" t="s">
        <v>1500</v>
      </c>
      <c r="E550" s="250">
        <v>280</v>
      </c>
      <c r="F550" s="201"/>
      <c r="G550" s="205">
        <f t="shared" si="55"/>
        <v>0</v>
      </c>
    </row>
    <row r="551" spans="1:7" s="6" customFormat="1" ht="15" x14ac:dyDescent="0.25">
      <c r="A551" s="132" t="s">
        <v>1925</v>
      </c>
      <c r="B551" s="65" t="s">
        <v>834</v>
      </c>
      <c r="C551" s="64" t="s">
        <v>835</v>
      </c>
      <c r="D551" s="65" t="s">
        <v>1497</v>
      </c>
      <c r="E551" s="250">
        <v>280</v>
      </c>
      <c r="F551" s="201"/>
      <c r="G551" s="205">
        <f t="shared" si="55"/>
        <v>0</v>
      </c>
    </row>
    <row r="552" spans="1:7" s="6" customFormat="1" ht="15" x14ac:dyDescent="0.25">
      <c r="A552" s="132" t="s">
        <v>1926</v>
      </c>
      <c r="B552" s="65" t="s">
        <v>688</v>
      </c>
      <c r="C552" s="64" t="s">
        <v>689</v>
      </c>
      <c r="D552" s="65" t="s">
        <v>1497</v>
      </c>
      <c r="E552" s="250">
        <v>162</v>
      </c>
      <c r="F552" s="201"/>
      <c r="G552" s="205">
        <f t="shared" si="55"/>
        <v>0</v>
      </c>
    </row>
    <row r="553" spans="1:7" s="6" customFormat="1" ht="15" x14ac:dyDescent="0.25">
      <c r="A553" s="132" t="s">
        <v>1927</v>
      </c>
      <c r="B553" s="65" t="s">
        <v>537</v>
      </c>
      <c r="C553" s="64" t="s">
        <v>538</v>
      </c>
      <c r="D553" s="65" t="s">
        <v>1497</v>
      </c>
      <c r="E553" s="250">
        <v>100</v>
      </c>
      <c r="F553" s="201"/>
      <c r="G553" s="205">
        <f t="shared" si="55"/>
        <v>0</v>
      </c>
    </row>
    <row r="554" spans="1:7" s="6" customFormat="1" ht="15" x14ac:dyDescent="0.25">
      <c r="A554" s="132" t="s">
        <v>1928</v>
      </c>
      <c r="B554" s="65" t="s">
        <v>1547</v>
      </c>
      <c r="C554" s="64" t="s">
        <v>1548</v>
      </c>
      <c r="D554" s="65" t="s">
        <v>1497</v>
      </c>
      <c r="E554" s="250">
        <v>550</v>
      </c>
      <c r="F554" s="201"/>
      <c r="G554" s="205">
        <f>ROUND(E554*F554,2)</f>
        <v>0</v>
      </c>
    </row>
    <row r="555" spans="1:7" s="6" customFormat="1" ht="15" x14ac:dyDescent="0.25">
      <c r="A555" s="132" t="s">
        <v>1929</v>
      </c>
      <c r="B555" s="65" t="s">
        <v>720</v>
      </c>
      <c r="C555" s="64" t="s">
        <v>721</v>
      </c>
      <c r="D555" s="65" t="s">
        <v>1476</v>
      </c>
      <c r="E555" s="250">
        <v>352</v>
      </c>
      <c r="F555" s="201"/>
      <c r="G555" s="205">
        <f t="shared" ref="G555:G561" si="56">ROUND(E555*F555,2)</f>
        <v>0</v>
      </c>
    </row>
    <row r="556" spans="1:7" s="6" customFormat="1" ht="15" x14ac:dyDescent="0.25">
      <c r="A556" s="132" t="s">
        <v>1930</v>
      </c>
      <c r="B556" s="65" t="s">
        <v>716</v>
      </c>
      <c r="C556" s="64" t="s">
        <v>717</v>
      </c>
      <c r="D556" s="65" t="s">
        <v>1476</v>
      </c>
      <c r="E556" s="250">
        <v>2100</v>
      </c>
      <c r="F556" s="201"/>
      <c r="G556" s="205">
        <f t="shared" si="56"/>
        <v>0</v>
      </c>
    </row>
    <row r="557" spans="1:7" s="6" customFormat="1" ht="15" x14ac:dyDescent="0.25">
      <c r="A557" s="132" t="s">
        <v>1931</v>
      </c>
      <c r="B557" s="65" t="s">
        <v>718</v>
      </c>
      <c r="C557" s="64" t="s">
        <v>719</v>
      </c>
      <c r="D557" s="65" t="s">
        <v>1476</v>
      </c>
      <c r="E557" s="250">
        <v>1576</v>
      </c>
      <c r="F557" s="201"/>
      <c r="G557" s="205">
        <f t="shared" si="56"/>
        <v>0</v>
      </c>
    </row>
    <row r="558" spans="1:7" s="6" customFormat="1" ht="15" x14ac:dyDescent="0.25">
      <c r="A558" s="132" t="s">
        <v>1984</v>
      </c>
      <c r="B558" s="65" t="s">
        <v>710</v>
      </c>
      <c r="C558" s="64" t="s">
        <v>711</v>
      </c>
      <c r="D558" s="65" t="s">
        <v>1476</v>
      </c>
      <c r="E558" s="250">
        <v>50</v>
      </c>
      <c r="F558" s="201"/>
      <c r="G558" s="205">
        <f t="shared" si="56"/>
        <v>0</v>
      </c>
    </row>
    <row r="559" spans="1:7" s="6" customFormat="1" ht="15" x14ac:dyDescent="0.25">
      <c r="A559" s="132" t="s">
        <v>1985</v>
      </c>
      <c r="B559" s="65" t="s">
        <v>712</v>
      </c>
      <c r="C559" s="64" t="s">
        <v>713</v>
      </c>
      <c r="D559" s="65" t="s">
        <v>1476</v>
      </c>
      <c r="E559" s="250">
        <v>15</v>
      </c>
      <c r="F559" s="201"/>
      <c r="G559" s="205">
        <f t="shared" si="56"/>
        <v>0</v>
      </c>
    </row>
    <row r="560" spans="1:7" s="6" customFormat="1" ht="15" x14ac:dyDescent="0.25">
      <c r="A560" s="132" t="s">
        <v>1986</v>
      </c>
      <c r="B560" s="65" t="s">
        <v>684</v>
      </c>
      <c r="C560" s="64" t="s">
        <v>685</v>
      </c>
      <c r="D560" s="65" t="s">
        <v>1497</v>
      </c>
      <c r="E560" s="250">
        <v>20</v>
      </c>
      <c r="F560" s="201"/>
      <c r="G560" s="205">
        <f t="shared" si="56"/>
        <v>0</v>
      </c>
    </row>
    <row r="561" spans="1:7" s="6" customFormat="1" ht="15" x14ac:dyDescent="0.25">
      <c r="A561" s="132" t="s">
        <v>1987</v>
      </c>
      <c r="B561" s="65" t="s">
        <v>714</v>
      </c>
      <c r="C561" s="64" t="s">
        <v>715</v>
      </c>
      <c r="D561" s="65" t="s">
        <v>1476</v>
      </c>
      <c r="E561" s="250">
        <v>45</v>
      </c>
      <c r="F561" s="201"/>
      <c r="G561" s="205">
        <f t="shared" si="56"/>
        <v>0</v>
      </c>
    </row>
    <row r="562" spans="1:7" s="6" customFormat="1" ht="15" x14ac:dyDescent="0.25">
      <c r="A562" s="132" t="s">
        <v>1988</v>
      </c>
      <c r="B562" s="65" t="s">
        <v>644</v>
      </c>
      <c r="C562" s="64" t="s">
        <v>645</v>
      </c>
      <c r="D562" s="65" t="s">
        <v>1500</v>
      </c>
      <c r="E562" s="250">
        <v>8700.5</v>
      </c>
      <c r="F562" s="201"/>
      <c r="G562" s="205">
        <f t="shared" ref="G562:G602" si="57">ROUND(E562*F562,2)</f>
        <v>0</v>
      </c>
    </row>
    <row r="563" spans="1:7" s="6" customFormat="1" ht="15" x14ac:dyDescent="0.25">
      <c r="A563" s="132" t="s">
        <v>1989</v>
      </c>
      <c r="B563" s="65" t="s">
        <v>682</v>
      </c>
      <c r="C563" s="64" t="s">
        <v>683</v>
      </c>
      <c r="D563" s="65" t="s">
        <v>1500</v>
      </c>
      <c r="E563" s="250">
        <v>5498.37</v>
      </c>
      <c r="F563" s="201"/>
      <c r="G563" s="205">
        <f t="shared" si="57"/>
        <v>0</v>
      </c>
    </row>
    <row r="564" spans="1:7" s="6" customFormat="1" ht="15" x14ac:dyDescent="0.25">
      <c r="A564" s="132" t="s">
        <v>1990</v>
      </c>
      <c r="B564" s="65" t="s">
        <v>1077</v>
      </c>
      <c r="C564" s="64" t="s">
        <v>1078</v>
      </c>
      <c r="D564" s="65" t="s">
        <v>1497</v>
      </c>
      <c r="E564" s="326">
        <v>35</v>
      </c>
      <c r="F564" s="201"/>
      <c r="G564" s="205">
        <f t="shared" si="57"/>
        <v>0</v>
      </c>
    </row>
    <row r="565" spans="1:7" s="6" customFormat="1" ht="15" x14ac:dyDescent="0.25">
      <c r="A565" s="132" t="s">
        <v>1991</v>
      </c>
      <c r="B565" s="65" t="s">
        <v>1525</v>
      </c>
      <c r="C565" s="64" t="s">
        <v>1526</v>
      </c>
      <c r="D565" s="65" t="s">
        <v>1499</v>
      </c>
      <c r="E565" s="326">
        <v>91.34</v>
      </c>
      <c r="F565" s="201"/>
      <c r="G565" s="205">
        <f t="shared" si="57"/>
        <v>0</v>
      </c>
    </row>
    <row r="566" spans="1:7" s="6" customFormat="1" ht="15" x14ac:dyDescent="0.25">
      <c r="A566" s="132" t="s">
        <v>1992</v>
      </c>
      <c r="B566" s="65" t="s">
        <v>817</v>
      </c>
      <c r="C566" s="64" t="s">
        <v>818</v>
      </c>
      <c r="D566" s="65" t="s">
        <v>1500</v>
      </c>
      <c r="E566" s="326">
        <v>1063.2</v>
      </c>
      <c r="F566" s="201"/>
      <c r="G566" s="205">
        <f t="shared" si="57"/>
        <v>0</v>
      </c>
    </row>
    <row r="567" spans="1:7" s="6" customFormat="1" ht="15" x14ac:dyDescent="0.25">
      <c r="A567" s="132" t="s">
        <v>1993</v>
      </c>
      <c r="B567" s="65" t="s">
        <v>540</v>
      </c>
      <c r="C567" s="64" t="s">
        <v>541</v>
      </c>
      <c r="D567" s="65" t="s">
        <v>1497</v>
      </c>
      <c r="E567" s="326">
        <v>11</v>
      </c>
      <c r="F567" s="201"/>
      <c r="G567" s="205">
        <f t="shared" si="57"/>
        <v>0</v>
      </c>
    </row>
    <row r="568" spans="1:7" s="6" customFormat="1" ht="15" x14ac:dyDescent="0.25">
      <c r="A568" s="132" t="s">
        <v>1994</v>
      </c>
      <c r="B568" s="65" t="s">
        <v>752</v>
      </c>
      <c r="C568" s="64" t="s">
        <v>753</v>
      </c>
      <c r="D568" s="65" t="s">
        <v>1497</v>
      </c>
      <c r="E568" s="326">
        <v>58</v>
      </c>
      <c r="F568" s="201"/>
      <c r="G568" s="205">
        <f t="shared" si="57"/>
        <v>0</v>
      </c>
    </row>
    <row r="569" spans="1:7" s="6" customFormat="1" ht="15" x14ac:dyDescent="0.25">
      <c r="A569" s="132" t="s">
        <v>1995</v>
      </c>
      <c r="B569" s="65" t="s">
        <v>539</v>
      </c>
      <c r="C569" s="64" t="s">
        <v>3213</v>
      </c>
      <c r="D569" s="65" t="s">
        <v>1497</v>
      </c>
      <c r="E569" s="326">
        <v>587</v>
      </c>
      <c r="F569" s="201"/>
      <c r="G569" s="205">
        <f t="shared" si="57"/>
        <v>0</v>
      </c>
    </row>
    <row r="570" spans="1:7" s="6" customFormat="1" ht="15" x14ac:dyDescent="0.25">
      <c r="A570" s="132" t="s">
        <v>2256</v>
      </c>
      <c r="B570" s="65" t="s">
        <v>773</v>
      </c>
      <c r="C570" s="64" t="s">
        <v>774</v>
      </c>
      <c r="D570" s="65" t="s">
        <v>1497</v>
      </c>
      <c r="E570" s="326">
        <v>22</v>
      </c>
      <c r="F570" s="201"/>
      <c r="G570" s="205">
        <f t="shared" si="57"/>
        <v>0</v>
      </c>
    </row>
    <row r="571" spans="1:7" s="6" customFormat="1" ht="15" x14ac:dyDescent="0.25">
      <c r="A571" s="132" t="s">
        <v>2257</v>
      </c>
      <c r="B571" s="65" t="s">
        <v>769</v>
      </c>
      <c r="C571" s="64" t="s">
        <v>770</v>
      </c>
      <c r="D571" s="65" t="s">
        <v>1497</v>
      </c>
      <c r="E571" s="326">
        <v>89</v>
      </c>
      <c r="F571" s="201"/>
      <c r="G571" s="205">
        <f t="shared" si="57"/>
        <v>0</v>
      </c>
    </row>
    <row r="572" spans="1:7" s="6" customFormat="1" ht="15" x14ac:dyDescent="0.25">
      <c r="A572" s="132" t="s">
        <v>2258</v>
      </c>
      <c r="B572" s="65" t="s">
        <v>756</v>
      </c>
      <c r="C572" s="64" t="s">
        <v>757</v>
      </c>
      <c r="D572" s="65" t="s">
        <v>1497</v>
      </c>
      <c r="E572" s="326">
        <v>4</v>
      </c>
      <c r="F572" s="201"/>
      <c r="G572" s="205">
        <f t="shared" si="57"/>
        <v>0</v>
      </c>
    </row>
    <row r="573" spans="1:7" s="6" customFormat="1" ht="15" x14ac:dyDescent="0.25">
      <c r="A573" s="132" t="s">
        <v>2259</v>
      </c>
      <c r="B573" s="65" t="s">
        <v>754</v>
      </c>
      <c r="C573" s="64" t="s">
        <v>755</v>
      </c>
      <c r="D573" s="65" t="s">
        <v>1497</v>
      </c>
      <c r="E573" s="326">
        <v>6</v>
      </c>
      <c r="F573" s="201"/>
      <c r="G573" s="205">
        <f t="shared" si="57"/>
        <v>0</v>
      </c>
    </row>
    <row r="574" spans="1:7" s="6" customFormat="1" ht="15" x14ac:dyDescent="0.25">
      <c r="A574" s="132" t="s">
        <v>2874</v>
      </c>
      <c r="B574" s="65" t="s">
        <v>746</v>
      </c>
      <c r="C574" s="64" t="s">
        <v>747</v>
      </c>
      <c r="D574" s="65" t="s">
        <v>1497</v>
      </c>
      <c r="E574" s="326">
        <v>2</v>
      </c>
      <c r="F574" s="201"/>
      <c r="G574" s="205">
        <f t="shared" si="57"/>
        <v>0</v>
      </c>
    </row>
    <row r="575" spans="1:7" s="6" customFormat="1" ht="15" x14ac:dyDescent="0.25">
      <c r="A575" s="132" t="s">
        <v>2875</v>
      </c>
      <c r="B575" s="65" t="s">
        <v>750</v>
      </c>
      <c r="C575" s="64" t="s">
        <v>751</v>
      </c>
      <c r="D575" s="65" t="s">
        <v>1497</v>
      </c>
      <c r="E575" s="326">
        <v>8</v>
      </c>
      <c r="F575" s="201"/>
      <c r="G575" s="205">
        <f t="shared" si="57"/>
        <v>0</v>
      </c>
    </row>
    <row r="576" spans="1:7" s="6" customFormat="1" ht="15" x14ac:dyDescent="0.25">
      <c r="A576" s="132" t="s">
        <v>2876</v>
      </c>
      <c r="B576" s="65" t="s">
        <v>748</v>
      </c>
      <c r="C576" s="64" t="s">
        <v>749</v>
      </c>
      <c r="D576" s="65" t="s">
        <v>1497</v>
      </c>
      <c r="E576" s="326">
        <v>12</v>
      </c>
      <c r="F576" s="201"/>
      <c r="G576" s="205">
        <f t="shared" si="57"/>
        <v>0</v>
      </c>
    </row>
    <row r="577" spans="1:7" s="6" customFormat="1" ht="15" x14ac:dyDescent="0.25">
      <c r="A577" s="132" t="s">
        <v>2878</v>
      </c>
      <c r="B577" s="65" t="s">
        <v>1108</v>
      </c>
      <c r="C577" s="64" t="s">
        <v>1109</v>
      </c>
      <c r="D577" s="65" t="s">
        <v>1497</v>
      </c>
      <c r="E577" s="326">
        <v>6</v>
      </c>
      <c r="F577" s="201"/>
      <c r="G577" s="205">
        <f t="shared" si="57"/>
        <v>0</v>
      </c>
    </row>
    <row r="578" spans="1:7" s="6" customFormat="1" ht="15" x14ac:dyDescent="0.25">
      <c r="A578" s="132" t="s">
        <v>2879</v>
      </c>
      <c r="B578" s="65" t="s">
        <v>475</v>
      </c>
      <c r="C578" s="64" t="s">
        <v>476</v>
      </c>
      <c r="D578" s="65" t="s">
        <v>1497</v>
      </c>
      <c r="E578" s="326">
        <v>19</v>
      </c>
      <c r="F578" s="201"/>
      <c r="G578" s="205">
        <f t="shared" si="57"/>
        <v>0</v>
      </c>
    </row>
    <row r="579" spans="1:7" s="6" customFormat="1" ht="15" x14ac:dyDescent="0.25">
      <c r="A579" s="132" t="s">
        <v>2880</v>
      </c>
      <c r="B579" s="65" t="s">
        <v>515</v>
      </c>
      <c r="C579" s="64" t="s">
        <v>516</v>
      </c>
      <c r="D579" s="65" t="s">
        <v>1497</v>
      </c>
      <c r="E579" s="326">
        <v>135</v>
      </c>
      <c r="F579" s="201"/>
      <c r="G579" s="205">
        <f t="shared" si="57"/>
        <v>0</v>
      </c>
    </row>
    <row r="580" spans="1:7" s="6" customFormat="1" ht="15" x14ac:dyDescent="0.25">
      <c r="A580" s="132" t="s">
        <v>2881</v>
      </c>
      <c r="B580" s="65" t="s">
        <v>523</v>
      </c>
      <c r="C580" s="64" t="s">
        <v>524</v>
      </c>
      <c r="D580" s="65" t="s">
        <v>1497</v>
      </c>
      <c r="E580" s="326">
        <v>2</v>
      </c>
      <c r="F580" s="201"/>
      <c r="G580" s="205">
        <f t="shared" si="57"/>
        <v>0</v>
      </c>
    </row>
    <row r="581" spans="1:7" s="6" customFormat="1" ht="15" x14ac:dyDescent="0.25">
      <c r="A581" s="132" t="s">
        <v>2882</v>
      </c>
      <c r="B581" s="65" t="s">
        <v>469</v>
      </c>
      <c r="C581" s="64" t="s">
        <v>470</v>
      </c>
      <c r="D581" s="65" t="s">
        <v>1497</v>
      </c>
      <c r="E581" s="326">
        <v>21</v>
      </c>
      <c r="F581" s="201"/>
      <c r="G581" s="205">
        <f t="shared" si="57"/>
        <v>0</v>
      </c>
    </row>
    <row r="582" spans="1:7" s="6" customFormat="1" ht="15" x14ac:dyDescent="0.25">
      <c r="A582" s="132" t="s">
        <v>2883</v>
      </c>
      <c r="B582" s="65" t="s">
        <v>465</v>
      </c>
      <c r="C582" s="64" t="s">
        <v>466</v>
      </c>
      <c r="D582" s="65" t="s">
        <v>1497</v>
      </c>
      <c r="E582" s="326">
        <v>30</v>
      </c>
      <c r="F582" s="201"/>
      <c r="G582" s="205">
        <f t="shared" si="57"/>
        <v>0</v>
      </c>
    </row>
    <row r="583" spans="1:7" s="6" customFormat="1" ht="15" x14ac:dyDescent="0.25">
      <c r="A583" s="132" t="s">
        <v>3191</v>
      </c>
      <c r="B583" s="65" t="s">
        <v>467</v>
      </c>
      <c r="C583" s="64" t="s">
        <v>468</v>
      </c>
      <c r="D583" s="65" t="s">
        <v>1497</v>
      </c>
      <c r="E583" s="326">
        <v>2</v>
      </c>
      <c r="F583" s="201"/>
      <c r="G583" s="205">
        <f t="shared" si="57"/>
        <v>0</v>
      </c>
    </row>
    <row r="584" spans="1:7" s="6" customFormat="1" ht="15" x14ac:dyDescent="0.25">
      <c r="A584" s="132" t="s">
        <v>3192</v>
      </c>
      <c r="B584" s="65" t="s">
        <v>461</v>
      </c>
      <c r="C584" s="64" t="s">
        <v>462</v>
      </c>
      <c r="D584" s="65" t="s">
        <v>1497</v>
      </c>
      <c r="E584" s="326">
        <v>8</v>
      </c>
      <c r="F584" s="201"/>
      <c r="G584" s="205">
        <f t="shared" si="57"/>
        <v>0</v>
      </c>
    </row>
    <row r="585" spans="1:7" s="6" customFormat="1" ht="15" x14ac:dyDescent="0.25">
      <c r="A585" s="132" t="s">
        <v>3193</v>
      </c>
      <c r="B585" s="65" t="s">
        <v>463</v>
      </c>
      <c r="C585" s="64" t="s">
        <v>464</v>
      </c>
      <c r="D585" s="65" t="s">
        <v>1497</v>
      </c>
      <c r="E585" s="326">
        <v>2</v>
      </c>
      <c r="F585" s="201"/>
      <c r="G585" s="205">
        <f t="shared" si="57"/>
        <v>0</v>
      </c>
    </row>
    <row r="586" spans="1:7" s="6" customFormat="1" ht="15" x14ac:dyDescent="0.25">
      <c r="A586" s="132" t="s">
        <v>3194</v>
      </c>
      <c r="B586" s="65" t="s">
        <v>1120</v>
      </c>
      <c r="C586" s="64" t="s">
        <v>1121</v>
      </c>
      <c r="D586" s="65" t="s">
        <v>1497</v>
      </c>
      <c r="E586" s="326">
        <v>3076</v>
      </c>
      <c r="F586" s="201"/>
      <c r="G586" s="205">
        <f t="shared" si="57"/>
        <v>0</v>
      </c>
    </row>
    <row r="587" spans="1:7" s="6" customFormat="1" ht="15" x14ac:dyDescent="0.25">
      <c r="A587" s="132" t="s">
        <v>3195</v>
      </c>
      <c r="B587" s="65" t="s">
        <v>517</v>
      </c>
      <c r="C587" s="64" t="s">
        <v>518</v>
      </c>
      <c r="D587" s="65" t="s">
        <v>1497</v>
      </c>
      <c r="E587" s="326">
        <v>9</v>
      </c>
      <c r="F587" s="201"/>
      <c r="G587" s="205">
        <f t="shared" si="57"/>
        <v>0</v>
      </c>
    </row>
    <row r="588" spans="1:7" s="6" customFormat="1" ht="15" x14ac:dyDescent="0.25">
      <c r="A588" s="132" t="s">
        <v>3196</v>
      </c>
      <c r="B588" s="65" t="s">
        <v>519</v>
      </c>
      <c r="C588" s="64" t="s">
        <v>520</v>
      </c>
      <c r="D588" s="65" t="s">
        <v>1497</v>
      </c>
      <c r="E588" s="326">
        <v>1</v>
      </c>
      <c r="F588" s="201"/>
      <c r="G588" s="205">
        <f t="shared" si="57"/>
        <v>0</v>
      </c>
    </row>
    <row r="589" spans="1:7" s="6" customFormat="1" ht="15" x14ac:dyDescent="0.25">
      <c r="A589" s="132" t="s">
        <v>2884</v>
      </c>
      <c r="B589" s="65" t="s">
        <v>521</v>
      </c>
      <c r="C589" s="64" t="s">
        <v>522</v>
      </c>
      <c r="D589" s="65" t="s">
        <v>1497</v>
      </c>
      <c r="E589" s="326">
        <v>1</v>
      </c>
      <c r="F589" s="201"/>
      <c r="G589" s="205">
        <f t="shared" si="57"/>
        <v>0</v>
      </c>
    </row>
    <row r="590" spans="1:7" s="6" customFormat="1" ht="15" x14ac:dyDescent="0.25">
      <c r="A590" s="132" t="s">
        <v>2885</v>
      </c>
      <c r="B590" s="65" t="s">
        <v>758</v>
      </c>
      <c r="C590" s="64" t="s">
        <v>759</v>
      </c>
      <c r="D590" s="65" t="s">
        <v>1497</v>
      </c>
      <c r="E590" s="326">
        <v>156</v>
      </c>
      <c r="F590" s="201"/>
      <c r="G590" s="205">
        <f t="shared" si="57"/>
        <v>0</v>
      </c>
    </row>
    <row r="591" spans="1:7" s="6" customFormat="1" ht="15" x14ac:dyDescent="0.25">
      <c r="A591" s="132" t="s">
        <v>2886</v>
      </c>
      <c r="B591" s="65" t="s">
        <v>447</v>
      </c>
      <c r="C591" s="64" t="s">
        <v>448</v>
      </c>
      <c r="D591" s="65" t="s">
        <v>1497</v>
      </c>
      <c r="E591" s="326">
        <v>20</v>
      </c>
      <c r="F591" s="201"/>
      <c r="G591" s="205">
        <f t="shared" si="57"/>
        <v>0</v>
      </c>
    </row>
    <row r="592" spans="1:7" s="6" customFormat="1" ht="15" x14ac:dyDescent="0.25">
      <c r="A592" s="132" t="s">
        <v>2887</v>
      </c>
      <c r="B592" s="65" t="s">
        <v>348</v>
      </c>
      <c r="C592" s="64" t="s">
        <v>349</v>
      </c>
      <c r="D592" s="65" t="s">
        <v>1499</v>
      </c>
      <c r="E592" s="326">
        <v>5.6</v>
      </c>
      <c r="F592" s="201"/>
      <c r="G592" s="205">
        <f t="shared" si="57"/>
        <v>0</v>
      </c>
    </row>
    <row r="593" spans="1:7" s="6" customFormat="1" ht="15" x14ac:dyDescent="0.25">
      <c r="A593" s="132" t="s">
        <v>2888</v>
      </c>
      <c r="B593" s="65" t="s">
        <v>620</v>
      </c>
      <c r="C593" s="64" t="s">
        <v>621</v>
      </c>
      <c r="D593" s="65" t="s">
        <v>1497</v>
      </c>
      <c r="E593" s="326">
        <v>100</v>
      </c>
      <c r="F593" s="201"/>
      <c r="G593" s="205">
        <f t="shared" si="57"/>
        <v>0</v>
      </c>
    </row>
    <row r="594" spans="1:7" s="6" customFormat="1" ht="15" x14ac:dyDescent="0.25">
      <c r="A594" s="132" t="s">
        <v>3197</v>
      </c>
      <c r="B594" s="65" t="s">
        <v>1527</v>
      </c>
      <c r="C594" s="64" t="s">
        <v>1528</v>
      </c>
      <c r="D594" s="65" t="s">
        <v>1497</v>
      </c>
      <c r="E594" s="326">
        <v>72</v>
      </c>
      <c r="F594" s="201"/>
      <c r="G594" s="205">
        <f t="shared" si="57"/>
        <v>0</v>
      </c>
    </row>
    <row r="595" spans="1:7" s="6" customFormat="1" ht="15" x14ac:dyDescent="0.25">
      <c r="A595" s="132" t="s">
        <v>2889</v>
      </c>
      <c r="B595" s="65" t="s">
        <v>771</v>
      </c>
      <c r="C595" s="64" t="s">
        <v>772</v>
      </c>
      <c r="D595" s="65" t="s">
        <v>1497</v>
      </c>
      <c r="E595" s="326">
        <v>48</v>
      </c>
      <c r="F595" s="201"/>
      <c r="G595" s="205">
        <f t="shared" si="57"/>
        <v>0</v>
      </c>
    </row>
    <row r="596" spans="1:7" s="6" customFormat="1" ht="15" x14ac:dyDescent="0.25">
      <c r="A596" s="132" t="s">
        <v>2890</v>
      </c>
      <c r="B596" s="65" t="s">
        <v>525</v>
      </c>
      <c r="C596" s="64" t="s">
        <v>526</v>
      </c>
      <c r="D596" s="65" t="s">
        <v>1497</v>
      </c>
      <c r="E596" s="326">
        <v>6</v>
      </c>
      <c r="F596" s="201"/>
      <c r="G596" s="205">
        <f t="shared" si="57"/>
        <v>0</v>
      </c>
    </row>
    <row r="597" spans="1:7" s="6" customFormat="1" ht="15" x14ac:dyDescent="0.25">
      <c r="A597" s="132" t="s">
        <v>2891</v>
      </c>
      <c r="B597" s="65" t="s">
        <v>535</v>
      </c>
      <c r="C597" s="64" t="s">
        <v>536</v>
      </c>
      <c r="D597" s="65" t="s">
        <v>1497</v>
      </c>
      <c r="E597" s="326">
        <v>6</v>
      </c>
      <c r="F597" s="201"/>
      <c r="G597" s="205">
        <f t="shared" si="57"/>
        <v>0</v>
      </c>
    </row>
    <row r="598" spans="1:7" s="6" customFormat="1" ht="15" x14ac:dyDescent="0.25">
      <c r="A598" s="132" t="s">
        <v>3198</v>
      </c>
      <c r="B598" s="65" t="s">
        <v>527</v>
      </c>
      <c r="C598" s="64" t="s">
        <v>528</v>
      </c>
      <c r="D598" s="65" t="s">
        <v>1497</v>
      </c>
      <c r="E598" s="326">
        <v>42</v>
      </c>
      <c r="F598" s="201"/>
      <c r="G598" s="205">
        <f t="shared" si="57"/>
        <v>0</v>
      </c>
    </row>
    <row r="599" spans="1:7" s="6" customFormat="1" ht="15" x14ac:dyDescent="0.25">
      <c r="A599" s="132" t="s">
        <v>3199</v>
      </c>
      <c r="B599" s="65" t="s">
        <v>529</v>
      </c>
      <c r="C599" s="64" t="s">
        <v>530</v>
      </c>
      <c r="D599" s="65" t="s">
        <v>1497</v>
      </c>
      <c r="E599" s="326">
        <v>19</v>
      </c>
      <c r="F599" s="201"/>
      <c r="G599" s="205">
        <f t="shared" si="57"/>
        <v>0</v>
      </c>
    </row>
    <row r="600" spans="1:7" s="6" customFormat="1" ht="15" x14ac:dyDescent="0.25">
      <c r="A600" s="132" t="s">
        <v>3200</v>
      </c>
      <c r="B600" s="65" t="s">
        <v>533</v>
      </c>
      <c r="C600" s="64" t="s">
        <v>534</v>
      </c>
      <c r="D600" s="65" t="s">
        <v>1497</v>
      </c>
      <c r="E600" s="326">
        <v>3</v>
      </c>
      <c r="F600" s="201"/>
      <c r="G600" s="205">
        <f t="shared" si="57"/>
        <v>0</v>
      </c>
    </row>
    <row r="601" spans="1:7" s="6" customFormat="1" ht="15" x14ac:dyDescent="0.25">
      <c r="A601" s="132" t="s">
        <v>3201</v>
      </c>
      <c r="B601" s="65" t="s">
        <v>531</v>
      </c>
      <c r="C601" s="64" t="s">
        <v>532</v>
      </c>
      <c r="D601" s="65" t="s">
        <v>1497</v>
      </c>
      <c r="E601" s="326">
        <v>3</v>
      </c>
      <c r="F601" s="201"/>
      <c r="G601" s="205">
        <f t="shared" si="57"/>
        <v>0</v>
      </c>
    </row>
    <row r="602" spans="1:7" s="6" customFormat="1" ht="15" x14ac:dyDescent="0.25">
      <c r="A602" s="132" t="s">
        <v>2892</v>
      </c>
      <c r="B602" s="65" t="s">
        <v>364</v>
      </c>
      <c r="C602" s="64" t="s">
        <v>365</v>
      </c>
      <c r="D602" s="65" t="s">
        <v>1497</v>
      </c>
      <c r="E602" s="326">
        <v>4</v>
      </c>
      <c r="F602" s="201"/>
      <c r="G602" s="205">
        <f t="shared" si="57"/>
        <v>0</v>
      </c>
    </row>
    <row r="603" spans="1:7" s="6" customFormat="1" ht="15" x14ac:dyDescent="0.25">
      <c r="A603" s="132" t="s">
        <v>2893</v>
      </c>
      <c r="B603" s="51" t="s">
        <v>449</v>
      </c>
      <c r="C603" s="64" t="s">
        <v>450</v>
      </c>
      <c r="D603" s="65" t="s">
        <v>1497</v>
      </c>
      <c r="E603" s="249">
        <v>2</v>
      </c>
      <c r="F603" s="201"/>
      <c r="G603" s="219">
        <f t="shared" ref="G603" si="58">ROUND(E603*F603,2)</f>
        <v>0</v>
      </c>
    </row>
    <row r="604" spans="1:7" s="6" customFormat="1" ht="15" x14ac:dyDescent="0.25">
      <c r="A604" s="132" t="s">
        <v>2894</v>
      </c>
      <c r="B604" s="60" t="s">
        <v>3149</v>
      </c>
      <c r="C604" s="64" t="s">
        <v>2897</v>
      </c>
      <c r="D604" s="65" t="s">
        <v>1497</v>
      </c>
      <c r="E604" s="249">
        <v>1</v>
      </c>
      <c r="F604" s="201"/>
      <c r="G604" s="219">
        <f t="shared" ref="G604:G605" si="59">ROUND(E604*F604,2)</f>
        <v>0</v>
      </c>
    </row>
    <row r="605" spans="1:7" s="6" customFormat="1" ht="15" x14ac:dyDescent="0.25">
      <c r="A605" s="132" t="s">
        <v>2895</v>
      </c>
      <c r="B605" s="60" t="s">
        <v>3149</v>
      </c>
      <c r="C605" s="64" t="s">
        <v>2873</v>
      </c>
      <c r="D605" s="65" t="s">
        <v>1497</v>
      </c>
      <c r="E605" s="249">
        <v>2</v>
      </c>
      <c r="F605" s="201"/>
      <c r="G605" s="219">
        <f t="shared" si="59"/>
        <v>0</v>
      </c>
    </row>
    <row r="606" spans="1:7" s="6" customFormat="1" ht="15" x14ac:dyDescent="0.25">
      <c r="A606" s="132" t="s">
        <v>3202</v>
      </c>
      <c r="B606" s="60" t="s">
        <v>3150</v>
      </c>
      <c r="C606" s="64" t="s">
        <v>2877</v>
      </c>
      <c r="D606" s="65" t="s">
        <v>1497</v>
      </c>
      <c r="E606" s="249">
        <v>1</v>
      </c>
      <c r="F606" s="201"/>
      <c r="G606" s="219">
        <f t="shared" ref="G606" si="60">ROUND(E606*F606,2)</f>
        <v>0</v>
      </c>
    </row>
    <row r="607" spans="1:7" s="6" customFormat="1" ht="120" x14ac:dyDescent="0.25">
      <c r="A607" s="132" t="s">
        <v>2896</v>
      </c>
      <c r="B607" s="60" t="s">
        <v>3151</v>
      </c>
      <c r="C607" s="64" t="s">
        <v>2872</v>
      </c>
      <c r="D607" s="65" t="s">
        <v>1497</v>
      </c>
      <c r="E607" s="249">
        <v>1</v>
      </c>
      <c r="F607" s="201"/>
      <c r="G607" s="219">
        <f t="shared" ref="G607" si="61">ROUND(E607*F607,2)</f>
        <v>0</v>
      </c>
    </row>
    <row r="608" spans="1:7" s="6" customFormat="1" ht="15" x14ac:dyDescent="0.25">
      <c r="A608" s="132"/>
      <c r="B608" s="65"/>
      <c r="C608" s="64"/>
      <c r="D608" s="64"/>
      <c r="E608" s="250"/>
      <c r="F608" s="213"/>
      <c r="G608" s="205"/>
    </row>
    <row r="609" spans="1:7" s="6" customFormat="1" ht="15.75" x14ac:dyDescent="0.25">
      <c r="A609" s="136" t="s">
        <v>1428</v>
      </c>
      <c r="B609" s="16"/>
      <c r="C609" s="54" t="s">
        <v>1449</v>
      </c>
      <c r="D609" s="16"/>
      <c r="E609" s="197"/>
      <c r="F609" s="215"/>
      <c r="G609" s="216">
        <f>SUM(G610:G805)</f>
        <v>0</v>
      </c>
    </row>
    <row r="610" spans="1:7" s="6" customFormat="1" ht="15" x14ac:dyDescent="0.25">
      <c r="A610" s="327" t="s">
        <v>1430</v>
      </c>
      <c r="B610" s="65" t="s">
        <v>650</v>
      </c>
      <c r="C610" s="64" t="s">
        <v>651</v>
      </c>
      <c r="D610" s="65" t="s">
        <v>1500</v>
      </c>
      <c r="E610" s="250">
        <v>65500</v>
      </c>
      <c r="F610" s="201"/>
      <c r="G610" s="205">
        <f t="shared" ref="G610:G617" si="62">ROUND(E610*F610,2)</f>
        <v>0</v>
      </c>
    </row>
    <row r="611" spans="1:7" s="6" customFormat="1" ht="15" x14ac:dyDescent="0.25">
      <c r="A611" s="327" t="s">
        <v>1431</v>
      </c>
      <c r="B611" s="65" t="s">
        <v>1112</v>
      </c>
      <c r="C611" s="64" t="s">
        <v>1113</v>
      </c>
      <c r="D611" s="65" t="s">
        <v>1497</v>
      </c>
      <c r="E611" s="250">
        <v>5198</v>
      </c>
      <c r="F611" s="201"/>
      <c r="G611" s="205">
        <f t="shared" si="62"/>
        <v>0</v>
      </c>
    </row>
    <row r="612" spans="1:7" s="6" customFormat="1" ht="15" x14ac:dyDescent="0.25">
      <c r="A612" s="327" t="s">
        <v>1432</v>
      </c>
      <c r="B612" s="65" t="s">
        <v>1116</v>
      </c>
      <c r="C612" s="64" t="s">
        <v>1117</v>
      </c>
      <c r="D612" s="65" t="s">
        <v>1497</v>
      </c>
      <c r="E612" s="250">
        <v>998</v>
      </c>
      <c r="F612" s="201"/>
      <c r="G612" s="205">
        <f t="shared" si="62"/>
        <v>0</v>
      </c>
    </row>
    <row r="613" spans="1:7" s="6" customFormat="1" ht="15" x14ac:dyDescent="0.25">
      <c r="A613" s="327" t="s">
        <v>3203</v>
      </c>
      <c r="B613" s="51" t="s">
        <v>708</v>
      </c>
      <c r="C613" s="64" t="s">
        <v>709</v>
      </c>
      <c r="D613" s="65" t="s">
        <v>1497</v>
      </c>
      <c r="E613" s="249">
        <v>2630</v>
      </c>
      <c r="F613" s="201"/>
      <c r="G613" s="202">
        <f t="shared" si="62"/>
        <v>0</v>
      </c>
    </row>
    <row r="614" spans="1:7" s="6" customFormat="1" ht="15" x14ac:dyDescent="0.25">
      <c r="A614" s="327" t="s">
        <v>1433</v>
      </c>
      <c r="B614" s="65" t="s">
        <v>581</v>
      </c>
      <c r="C614" s="64" t="s">
        <v>582</v>
      </c>
      <c r="D614" s="65" t="s">
        <v>1500</v>
      </c>
      <c r="E614" s="250">
        <v>1362.1</v>
      </c>
      <c r="F614" s="201"/>
      <c r="G614" s="205">
        <f t="shared" si="62"/>
        <v>0</v>
      </c>
    </row>
    <row r="615" spans="1:7" s="6" customFormat="1" ht="15" x14ac:dyDescent="0.25">
      <c r="A615" s="327" t="s">
        <v>1434</v>
      </c>
      <c r="B615" s="65" t="s">
        <v>585</v>
      </c>
      <c r="C615" s="64" t="s">
        <v>586</v>
      </c>
      <c r="D615" s="65" t="s">
        <v>1500</v>
      </c>
      <c r="E615" s="250">
        <v>945</v>
      </c>
      <c r="F615" s="201"/>
      <c r="G615" s="205">
        <f t="shared" si="62"/>
        <v>0</v>
      </c>
    </row>
    <row r="616" spans="1:7" s="6" customFormat="1" ht="15" x14ac:dyDescent="0.25">
      <c r="A616" s="327" t="s">
        <v>1435</v>
      </c>
      <c r="B616" s="65" t="s">
        <v>692</v>
      </c>
      <c r="C616" s="64" t="s">
        <v>693</v>
      </c>
      <c r="D616" s="65" t="s">
        <v>1497</v>
      </c>
      <c r="E616" s="250">
        <v>190</v>
      </c>
      <c r="F616" s="201"/>
      <c r="G616" s="205">
        <f t="shared" si="62"/>
        <v>0</v>
      </c>
    </row>
    <row r="617" spans="1:7" s="6" customFormat="1" ht="15" x14ac:dyDescent="0.25">
      <c r="A617" s="327" t="s">
        <v>3204</v>
      </c>
      <c r="B617" s="65" t="s">
        <v>596</v>
      </c>
      <c r="C617" s="64" t="s">
        <v>2018</v>
      </c>
      <c r="D617" s="65" t="s">
        <v>1497</v>
      </c>
      <c r="E617" s="250">
        <v>455</v>
      </c>
      <c r="F617" s="201"/>
      <c r="G617" s="205">
        <f t="shared" si="62"/>
        <v>0</v>
      </c>
    </row>
    <row r="618" spans="1:7" s="6" customFormat="1" ht="15" x14ac:dyDescent="0.25">
      <c r="A618" s="327" t="s">
        <v>3205</v>
      </c>
      <c r="B618" s="65" t="s">
        <v>553</v>
      </c>
      <c r="C618" s="64" t="s">
        <v>554</v>
      </c>
      <c r="D618" s="65" t="s">
        <v>1497</v>
      </c>
      <c r="E618" s="250">
        <v>170</v>
      </c>
      <c r="F618" s="201"/>
      <c r="G618" s="205">
        <f t="shared" ref="G618" si="63">ROUND(E618*F618,2)</f>
        <v>0</v>
      </c>
    </row>
    <row r="619" spans="1:7" s="6" customFormat="1" ht="15" x14ac:dyDescent="0.25">
      <c r="A619" s="327" t="s">
        <v>3206</v>
      </c>
      <c r="B619" s="65" t="s">
        <v>680</v>
      </c>
      <c r="C619" s="64" t="s">
        <v>681</v>
      </c>
      <c r="D619" s="65" t="s">
        <v>1500</v>
      </c>
      <c r="E619" s="250">
        <v>14629</v>
      </c>
      <c r="F619" s="201"/>
      <c r="G619" s="205">
        <f t="shared" ref="G619:G623" si="64">ROUND(E619*F619,2)</f>
        <v>0</v>
      </c>
    </row>
    <row r="620" spans="1:7" s="6" customFormat="1" ht="15" x14ac:dyDescent="0.25">
      <c r="A620" s="327" t="s">
        <v>275</v>
      </c>
      <c r="B620" s="65" t="s">
        <v>1075</v>
      </c>
      <c r="C620" s="64" t="s">
        <v>1076</v>
      </c>
      <c r="D620" s="65" t="s">
        <v>1497</v>
      </c>
      <c r="E620" s="250">
        <v>12</v>
      </c>
      <c r="F620" s="201"/>
      <c r="G620" s="205">
        <f t="shared" si="64"/>
        <v>0</v>
      </c>
    </row>
    <row r="621" spans="1:7" s="23" customFormat="1" ht="15" x14ac:dyDescent="0.25">
      <c r="A621" s="327" t="s">
        <v>277</v>
      </c>
      <c r="B621" s="65" t="s">
        <v>579</v>
      </c>
      <c r="C621" s="64" t="s">
        <v>580</v>
      </c>
      <c r="D621" s="65" t="s">
        <v>1500</v>
      </c>
      <c r="E621" s="250">
        <v>1035.2</v>
      </c>
      <c r="F621" s="201"/>
      <c r="G621" s="205">
        <f t="shared" si="64"/>
        <v>0</v>
      </c>
    </row>
    <row r="622" spans="1:7" s="6" customFormat="1" ht="15" x14ac:dyDescent="0.25">
      <c r="A622" s="327" t="s">
        <v>279</v>
      </c>
      <c r="B622" s="65" t="s">
        <v>740</v>
      </c>
      <c r="C622" s="64" t="s">
        <v>741</v>
      </c>
      <c r="D622" s="65" t="s">
        <v>1476</v>
      </c>
      <c r="E622" s="250">
        <v>200</v>
      </c>
      <c r="F622" s="201"/>
      <c r="G622" s="205">
        <f t="shared" si="64"/>
        <v>0</v>
      </c>
    </row>
    <row r="623" spans="1:7" s="6" customFormat="1" ht="15" x14ac:dyDescent="0.25">
      <c r="A623" s="327" t="s">
        <v>1436</v>
      </c>
      <c r="B623" s="65" t="s">
        <v>704</v>
      </c>
      <c r="C623" s="64" t="s">
        <v>705</v>
      </c>
      <c r="D623" s="65" t="s">
        <v>1497</v>
      </c>
      <c r="E623" s="250">
        <v>400</v>
      </c>
      <c r="F623" s="201"/>
      <c r="G623" s="205">
        <f t="shared" si="64"/>
        <v>0</v>
      </c>
    </row>
    <row r="624" spans="1:7" s="6" customFormat="1" ht="15" x14ac:dyDescent="0.25">
      <c r="A624" s="327" t="s">
        <v>1437</v>
      </c>
      <c r="B624" s="65" t="s">
        <v>648</v>
      </c>
      <c r="C624" s="64" t="s">
        <v>649</v>
      </c>
      <c r="D624" s="65" t="s">
        <v>1500</v>
      </c>
      <c r="E624" s="250">
        <v>4893.2</v>
      </c>
      <c r="F624" s="201"/>
      <c r="G624" s="205">
        <f t="shared" ref="G624:G626" si="65">ROUND(E624*F624,2)</f>
        <v>0</v>
      </c>
    </row>
    <row r="625" spans="1:7" s="23" customFormat="1" ht="15" x14ac:dyDescent="0.25">
      <c r="A625" s="327" t="s">
        <v>1438</v>
      </c>
      <c r="B625" s="65" t="s">
        <v>1110</v>
      </c>
      <c r="C625" s="64" t="s">
        <v>1111</v>
      </c>
      <c r="D625" s="65" t="s">
        <v>1497</v>
      </c>
      <c r="E625" s="250">
        <v>32</v>
      </c>
      <c r="F625" s="201"/>
      <c r="G625" s="205">
        <f t="shared" si="65"/>
        <v>0</v>
      </c>
    </row>
    <row r="626" spans="1:7" s="6" customFormat="1" ht="15" x14ac:dyDescent="0.25">
      <c r="A626" s="327" t="s">
        <v>1439</v>
      </c>
      <c r="B626" s="65" t="s">
        <v>773</v>
      </c>
      <c r="C626" s="64" t="s">
        <v>774</v>
      </c>
      <c r="D626" s="65" t="s">
        <v>1497</v>
      </c>
      <c r="E626" s="250">
        <v>8</v>
      </c>
      <c r="F626" s="201"/>
      <c r="G626" s="205">
        <f t="shared" si="65"/>
        <v>0</v>
      </c>
    </row>
    <row r="627" spans="1:7" s="6" customFormat="1" ht="15" x14ac:dyDescent="0.25">
      <c r="A627" s="327" t="s">
        <v>1440</v>
      </c>
      <c r="B627" s="65" t="s">
        <v>898</v>
      </c>
      <c r="C627" s="64" t="s">
        <v>899</v>
      </c>
      <c r="D627" s="65" t="s">
        <v>1497</v>
      </c>
      <c r="E627" s="250">
        <v>20</v>
      </c>
      <c r="F627" s="201"/>
      <c r="G627" s="205">
        <f t="shared" ref="G627:G628" si="66">ROUND(E627*F627,2)</f>
        <v>0</v>
      </c>
    </row>
    <row r="628" spans="1:7" s="6" customFormat="1" ht="15" x14ac:dyDescent="0.25">
      <c r="A628" s="327" t="s">
        <v>1441</v>
      </c>
      <c r="B628" s="65" t="s">
        <v>569</v>
      </c>
      <c r="C628" s="64" t="s">
        <v>570</v>
      </c>
      <c r="D628" s="65" t="s">
        <v>1500</v>
      </c>
      <c r="E628" s="250">
        <v>1002.22</v>
      </c>
      <c r="F628" s="201"/>
      <c r="G628" s="205">
        <f t="shared" si="66"/>
        <v>0</v>
      </c>
    </row>
    <row r="629" spans="1:7" s="6" customFormat="1" ht="15.75" x14ac:dyDescent="0.25">
      <c r="A629" s="332"/>
      <c r="B629" s="114"/>
      <c r="C629" s="151" t="s">
        <v>2278</v>
      </c>
      <c r="D629" s="114" t="s">
        <v>1648</v>
      </c>
      <c r="E629" s="251"/>
      <c r="F629" s="220"/>
      <c r="G629" s="221"/>
    </row>
    <row r="630" spans="1:7" s="6" customFormat="1" ht="15" x14ac:dyDescent="0.25">
      <c r="A630" s="327" t="s">
        <v>1442</v>
      </c>
      <c r="B630" s="60" t="s">
        <v>3152</v>
      </c>
      <c r="C630" s="64" t="s">
        <v>3094</v>
      </c>
      <c r="D630" s="65" t="s">
        <v>1</v>
      </c>
      <c r="E630" s="62">
        <v>1</v>
      </c>
      <c r="F630" s="201"/>
      <c r="G630" s="222">
        <f t="shared" ref="G630:G696" si="67">ROUND(E630*F630,2)</f>
        <v>0</v>
      </c>
    </row>
    <row r="631" spans="1:7" s="6" customFormat="1" ht="15" x14ac:dyDescent="0.25">
      <c r="A631" s="327" t="s">
        <v>1443</v>
      </c>
      <c r="B631" s="60" t="s">
        <v>3152</v>
      </c>
      <c r="C631" s="64" t="s">
        <v>1649</v>
      </c>
      <c r="D631" s="65" t="s">
        <v>1461</v>
      </c>
      <c r="E631" s="62">
        <v>1</v>
      </c>
      <c r="F631" s="201"/>
      <c r="G631" s="222">
        <f t="shared" si="67"/>
        <v>0</v>
      </c>
    </row>
    <row r="632" spans="1:7" s="6" customFormat="1" ht="15" x14ac:dyDescent="0.25">
      <c r="A632" s="327" t="s">
        <v>1444</v>
      </c>
      <c r="B632" s="60" t="s">
        <v>3152</v>
      </c>
      <c r="C632" s="64" t="s">
        <v>1650</v>
      </c>
      <c r="D632" s="65" t="s">
        <v>1</v>
      </c>
      <c r="E632" s="62">
        <v>1</v>
      </c>
      <c r="F632" s="201"/>
      <c r="G632" s="222">
        <f t="shared" si="67"/>
        <v>0</v>
      </c>
    </row>
    <row r="633" spans="1:7" s="6" customFormat="1" ht="15" x14ac:dyDescent="0.25">
      <c r="A633" s="327" t="s">
        <v>1445</v>
      </c>
      <c r="B633" s="60" t="s">
        <v>3152</v>
      </c>
      <c r="C633" s="64" t="s">
        <v>3095</v>
      </c>
      <c r="D633" s="65" t="s">
        <v>1651</v>
      </c>
      <c r="E633" s="62">
        <v>1</v>
      </c>
      <c r="F633" s="201"/>
      <c r="G633" s="222">
        <f t="shared" si="67"/>
        <v>0</v>
      </c>
    </row>
    <row r="634" spans="1:7" s="6" customFormat="1" ht="15" x14ac:dyDescent="0.25">
      <c r="A634" s="327" t="s">
        <v>3207</v>
      </c>
      <c r="B634" s="60" t="s">
        <v>3152</v>
      </c>
      <c r="C634" s="64" t="s">
        <v>3096</v>
      </c>
      <c r="D634" s="65" t="s">
        <v>1</v>
      </c>
      <c r="E634" s="62">
        <v>4</v>
      </c>
      <c r="F634" s="201"/>
      <c r="G634" s="222">
        <f t="shared" si="67"/>
        <v>0</v>
      </c>
    </row>
    <row r="635" spans="1:7" s="6" customFormat="1" ht="15" x14ac:dyDescent="0.25">
      <c r="A635" s="327" t="s">
        <v>2908</v>
      </c>
      <c r="B635" s="60" t="s">
        <v>3152</v>
      </c>
      <c r="C635" s="64" t="s">
        <v>3097</v>
      </c>
      <c r="D635" s="65" t="s">
        <v>1</v>
      </c>
      <c r="E635" s="62">
        <v>4</v>
      </c>
      <c r="F635" s="201"/>
      <c r="G635" s="222">
        <f t="shared" si="67"/>
        <v>0</v>
      </c>
    </row>
    <row r="636" spans="1:7" s="6" customFormat="1" ht="15" x14ac:dyDescent="0.25">
      <c r="A636" s="327" t="s">
        <v>2909</v>
      </c>
      <c r="B636" s="60" t="s">
        <v>3152</v>
      </c>
      <c r="C636" s="64" t="s">
        <v>3098</v>
      </c>
      <c r="D636" s="65" t="s">
        <v>1</v>
      </c>
      <c r="E636" s="62">
        <v>4</v>
      </c>
      <c r="F636" s="201"/>
      <c r="G636" s="222">
        <f t="shared" si="67"/>
        <v>0</v>
      </c>
    </row>
    <row r="637" spans="1:7" s="6" customFormat="1" ht="15" x14ac:dyDescent="0.25">
      <c r="A637" s="327" t="s">
        <v>2910</v>
      </c>
      <c r="B637" s="60" t="s">
        <v>3152</v>
      </c>
      <c r="C637" s="64" t="s">
        <v>3099</v>
      </c>
      <c r="D637" s="65" t="s">
        <v>1</v>
      </c>
      <c r="E637" s="62">
        <v>4</v>
      </c>
      <c r="F637" s="201"/>
      <c r="G637" s="222">
        <f t="shared" si="67"/>
        <v>0</v>
      </c>
    </row>
    <row r="638" spans="1:7" s="6" customFormat="1" ht="15" x14ac:dyDescent="0.25">
      <c r="A638" s="327" t="s">
        <v>2911</v>
      </c>
      <c r="B638" s="60" t="s">
        <v>3152</v>
      </c>
      <c r="C638" s="64" t="s">
        <v>1652</v>
      </c>
      <c r="D638" s="65" t="s">
        <v>1</v>
      </c>
      <c r="E638" s="62">
        <v>4</v>
      </c>
      <c r="F638" s="201"/>
      <c r="G638" s="222">
        <f t="shared" si="67"/>
        <v>0</v>
      </c>
    </row>
    <row r="639" spans="1:7" s="6" customFormat="1" ht="15" x14ac:dyDescent="0.25">
      <c r="A639" s="327" t="s">
        <v>2912</v>
      </c>
      <c r="B639" s="60" t="s">
        <v>3152</v>
      </c>
      <c r="C639" s="64" t="s">
        <v>1653</v>
      </c>
      <c r="D639" s="65" t="s">
        <v>1</v>
      </c>
      <c r="E639" s="62">
        <v>4</v>
      </c>
      <c r="F639" s="201"/>
      <c r="G639" s="222">
        <f t="shared" si="67"/>
        <v>0</v>
      </c>
    </row>
    <row r="640" spans="1:7" s="6" customFormat="1" ht="15" x14ac:dyDescent="0.25">
      <c r="A640" s="327" t="s">
        <v>2913</v>
      </c>
      <c r="B640" s="60" t="s">
        <v>3152</v>
      </c>
      <c r="C640" s="64" t="s">
        <v>1654</v>
      </c>
      <c r="D640" s="65" t="s">
        <v>36</v>
      </c>
      <c r="E640" s="62">
        <v>4</v>
      </c>
      <c r="F640" s="201"/>
      <c r="G640" s="222">
        <f t="shared" si="67"/>
        <v>0</v>
      </c>
    </row>
    <row r="641" spans="1:7" s="6" customFormat="1" ht="15" x14ac:dyDescent="0.25">
      <c r="A641" s="327" t="s">
        <v>2914</v>
      </c>
      <c r="B641" s="60" t="s">
        <v>3152</v>
      </c>
      <c r="C641" s="64" t="s">
        <v>1655</v>
      </c>
      <c r="D641" s="65" t="s">
        <v>1651</v>
      </c>
      <c r="E641" s="62">
        <v>1</v>
      </c>
      <c r="F641" s="201"/>
      <c r="G641" s="222">
        <f t="shared" si="67"/>
        <v>0</v>
      </c>
    </row>
    <row r="642" spans="1:7" s="6" customFormat="1" ht="15" x14ac:dyDescent="0.25">
      <c r="A642" s="327" t="s">
        <v>2915</v>
      </c>
      <c r="B642" s="60" t="s">
        <v>3152</v>
      </c>
      <c r="C642" s="64" t="s">
        <v>1656</v>
      </c>
      <c r="D642" s="65" t="s">
        <v>1</v>
      </c>
      <c r="E642" s="62">
        <v>1</v>
      </c>
      <c r="F642" s="201"/>
      <c r="G642" s="222">
        <f t="shared" si="67"/>
        <v>0</v>
      </c>
    </row>
    <row r="643" spans="1:7" s="6" customFormat="1" ht="15" x14ac:dyDescent="0.25">
      <c r="A643" s="327" t="s">
        <v>2916</v>
      </c>
      <c r="B643" s="60" t="s">
        <v>3152</v>
      </c>
      <c r="C643" s="64" t="s">
        <v>1657</v>
      </c>
      <c r="D643" s="65" t="s">
        <v>1</v>
      </c>
      <c r="E643" s="62">
        <v>1</v>
      </c>
      <c r="F643" s="201"/>
      <c r="G643" s="222">
        <f t="shared" si="67"/>
        <v>0</v>
      </c>
    </row>
    <row r="644" spans="1:7" s="6" customFormat="1" ht="15" x14ac:dyDescent="0.25">
      <c r="A644" s="327" t="s">
        <v>2917</v>
      </c>
      <c r="B644" s="60" t="s">
        <v>3152</v>
      </c>
      <c r="C644" s="64" t="s">
        <v>1658</v>
      </c>
      <c r="D644" s="65" t="s">
        <v>1</v>
      </c>
      <c r="E644" s="62">
        <v>2</v>
      </c>
      <c r="F644" s="201"/>
      <c r="G644" s="222">
        <f t="shared" si="67"/>
        <v>0</v>
      </c>
    </row>
    <row r="645" spans="1:7" s="6" customFormat="1" ht="15" x14ac:dyDescent="0.25">
      <c r="A645" s="327" t="s">
        <v>2918</v>
      </c>
      <c r="B645" s="60" t="s">
        <v>3152</v>
      </c>
      <c r="C645" s="64" t="s">
        <v>1659</v>
      </c>
      <c r="D645" s="65" t="s">
        <v>1</v>
      </c>
      <c r="E645" s="62">
        <v>4</v>
      </c>
      <c r="F645" s="201"/>
      <c r="G645" s="222">
        <f t="shared" si="67"/>
        <v>0</v>
      </c>
    </row>
    <row r="646" spans="1:7" s="6" customFormat="1" ht="15" x14ac:dyDescent="0.25">
      <c r="A646" s="327" t="s">
        <v>2919</v>
      </c>
      <c r="B646" s="60" t="s">
        <v>3152</v>
      </c>
      <c r="C646" s="64" t="s">
        <v>1660</v>
      </c>
      <c r="D646" s="65" t="s">
        <v>36</v>
      </c>
      <c r="E646" s="62">
        <v>4</v>
      </c>
      <c r="F646" s="201"/>
      <c r="G646" s="222">
        <f t="shared" si="67"/>
        <v>0</v>
      </c>
    </row>
    <row r="647" spans="1:7" s="6" customFormat="1" ht="15" x14ac:dyDescent="0.25">
      <c r="A647" s="327" t="s">
        <v>2920</v>
      </c>
      <c r="B647" s="60" t="s">
        <v>3152</v>
      </c>
      <c r="C647" s="64" t="s">
        <v>1661</v>
      </c>
      <c r="D647" s="65" t="s">
        <v>1</v>
      </c>
      <c r="E647" s="62">
        <v>35</v>
      </c>
      <c r="F647" s="201"/>
      <c r="G647" s="222">
        <f t="shared" si="67"/>
        <v>0</v>
      </c>
    </row>
    <row r="648" spans="1:7" s="6" customFormat="1" ht="15" x14ac:dyDescent="0.25">
      <c r="A648" s="327" t="s">
        <v>2921</v>
      </c>
      <c r="B648" s="60" t="s">
        <v>3152</v>
      </c>
      <c r="C648" s="64" t="s">
        <v>1662</v>
      </c>
      <c r="D648" s="65" t="s">
        <v>1</v>
      </c>
      <c r="E648" s="62">
        <v>8</v>
      </c>
      <c r="F648" s="201"/>
      <c r="G648" s="222">
        <f t="shared" si="67"/>
        <v>0</v>
      </c>
    </row>
    <row r="649" spans="1:7" s="6" customFormat="1" ht="15" x14ac:dyDescent="0.25">
      <c r="A649" s="327" t="s">
        <v>2922</v>
      </c>
      <c r="B649" s="60" t="s">
        <v>3152</v>
      </c>
      <c r="C649" s="64" t="s">
        <v>1663</v>
      </c>
      <c r="D649" s="65" t="s">
        <v>1</v>
      </c>
      <c r="E649" s="62">
        <v>60</v>
      </c>
      <c r="F649" s="201"/>
      <c r="G649" s="222">
        <f t="shared" si="67"/>
        <v>0</v>
      </c>
    </row>
    <row r="650" spans="1:7" s="6" customFormat="1" ht="15" x14ac:dyDescent="0.25">
      <c r="A650" s="327" t="s">
        <v>2923</v>
      </c>
      <c r="B650" s="60" t="s">
        <v>3152</v>
      </c>
      <c r="C650" s="64" t="s">
        <v>1660</v>
      </c>
      <c r="D650" s="65" t="s">
        <v>36</v>
      </c>
      <c r="E650" s="62">
        <v>98</v>
      </c>
      <c r="F650" s="201"/>
      <c r="G650" s="222">
        <f t="shared" si="67"/>
        <v>0</v>
      </c>
    </row>
    <row r="651" spans="1:7" s="6" customFormat="1" ht="15" x14ac:dyDescent="0.25">
      <c r="A651" s="327" t="s">
        <v>2924</v>
      </c>
      <c r="B651" s="60" t="s">
        <v>3152</v>
      </c>
      <c r="C651" s="64" t="s">
        <v>1664</v>
      </c>
      <c r="D651" s="65" t="s">
        <v>36</v>
      </c>
      <c r="E651" s="62">
        <v>1</v>
      </c>
      <c r="F651" s="201"/>
      <c r="G651" s="222">
        <f t="shared" si="67"/>
        <v>0</v>
      </c>
    </row>
    <row r="652" spans="1:7" s="6" customFormat="1" ht="15" x14ac:dyDescent="0.25">
      <c r="A652" s="327" t="s">
        <v>2925</v>
      </c>
      <c r="B652" s="60" t="s">
        <v>3152</v>
      </c>
      <c r="C652" s="64" t="s">
        <v>1664</v>
      </c>
      <c r="D652" s="65" t="s">
        <v>36</v>
      </c>
      <c r="E652" s="62">
        <v>3</v>
      </c>
      <c r="F652" s="201"/>
      <c r="G652" s="222">
        <f t="shared" si="67"/>
        <v>0</v>
      </c>
    </row>
    <row r="653" spans="1:7" s="6" customFormat="1" ht="15" x14ac:dyDescent="0.25">
      <c r="A653" s="327" t="s">
        <v>2926</v>
      </c>
      <c r="B653" s="60" t="s">
        <v>3152</v>
      </c>
      <c r="C653" s="64" t="s">
        <v>1665</v>
      </c>
      <c r="D653" s="65" t="s">
        <v>36</v>
      </c>
      <c r="E653" s="62">
        <v>1</v>
      </c>
      <c r="F653" s="201"/>
      <c r="G653" s="222">
        <f t="shared" si="67"/>
        <v>0</v>
      </c>
    </row>
    <row r="654" spans="1:7" s="6" customFormat="1" ht="15" x14ac:dyDescent="0.25">
      <c r="A654" s="327" t="s">
        <v>2927</v>
      </c>
      <c r="B654" s="60" t="s">
        <v>3152</v>
      </c>
      <c r="C654" s="64" t="s">
        <v>3100</v>
      </c>
      <c r="D654" s="65" t="s">
        <v>1</v>
      </c>
      <c r="E654" s="62">
        <v>147</v>
      </c>
      <c r="F654" s="201"/>
      <c r="G654" s="222">
        <f t="shared" si="67"/>
        <v>0</v>
      </c>
    </row>
    <row r="655" spans="1:7" s="6" customFormat="1" ht="15" x14ac:dyDescent="0.25">
      <c r="A655" s="327" t="s">
        <v>2928</v>
      </c>
      <c r="B655" s="60" t="s">
        <v>3152</v>
      </c>
      <c r="C655" s="64" t="s">
        <v>1666</v>
      </c>
      <c r="D655" s="65" t="s">
        <v>1</v>
      </c>
      <c r="E655" s="62">
        <v>14</v>
      </c>
      <c r="F655" s="201"/>
      <c r="G655" s="222">
        <f t="shared" si="67"/>
        <v>0</v>
      </c>
    </row>
    <row r="656" spans="1:7" s="6" customFormat="1" ht="15" x14ac:dyDescent="0.25">
      <c r="A656" s="327" t="s">
        <v>2929</v>
      </c>
      <c r="B656" s="60" t="s">
        <v>3152</v>
      </c>
      <c r="C656" s="64" t="s">
        <v>1667</v>
      </c>
      <c r="D656" s="65" t="s">
        <v>1</v>
      </c>
      <c r="E656" s="62">
        <v>14</v>
      </c>
      <c r="F656" s="201"/>
      <c r="G656" s="222">
        <f t="shared" si="67"/>
        <v>0</v>
      </c>
    </row>
    <row r="657" spans="1:7" s="6" customFormat="1" ht="15" x14ac:dyDescent="0.25">
      <c r="A657" s="327" t="s">
        <v>2930</v>
      </c>
      <c r="B657" s="60" t="s">
        <v>3152</v>
      </c>
      <c r="C657" s="64" t="s">
        <v>1668</v>
      </c>
      <c r="D657" s="65" t="s">
        <v>1475</v>
      </c>
      <c r="E657" s="62">
        <v>14</v>
      </c>
      <c r="F657" s="201"/>
      <c r="G657" s="222">
        <f t="shared" si="67"/>
        <v>0</v>
      </c>
    </row>
    <row r="658" spans="1:7" s="6" customFormat="1" ht="15" x14ac:dyDescent="0.25">
      <c r="A658" s="327" t="s">
        <v>2931</v>
      </c>
      <c r="B658" s="60" t="s">
        <v>3152</v>
      </c>
      <c r="C658" s="64" t="s">
        <v>1669</v>
      </c>
      <c r="D658" s="65" t="s">
        <v>1</v>
      </c>
      <c r="E658" s="62">
        <v>14</v>
      </c>
      <c r="F658" s="201"/>
      <c r="G658" s="222">
        <f t="shared" si="67"/>
        <v>0</v>
      </c>
    </row>
    <row r="659" spans="1:7" s="6" customFormat="1" ht="15" x14ac:dyDescent="0.25">
      <c r="A659" s="327" t="s">
        <v>2932</v>
      </c>
      <c r="B659" s="60" t="s">
        <v>3152</v>
      </c>
      <c r="C659" s="64" t="s">
        <v>1670</v>
      </c>
      <c r="D659" s="65" t="s">
        <v>1</v>
      </c>
      <c r="E659" s="62">
        <v>14</v>
      </c>
      <c r="F659" s="201"/>
      <c r="G659" s="222">
        <f t="shared" si="67"/>
        <v>0</v>
      </c>
    </row>
    <row r="660" spans="1:7" s="6" customFormat="1" ht="15" x14ac:dyDescent="0.25">
      <c r="A660" s="327" t="s">
        <v>2933</v>
      </c>
      <c r="B660" s="60" t="s">
        <v>3152</v>
      </c>
      <c r="C660" s="64" t="s">
        <v>1671</v>
      </c>
      <c r="D660" s="65" t="s">
        <v>1</v>
      </c>
      <c r="E660" s="62">
        <v>14</v>
      </c>
      <c r="F660" s="201"/>
      <c r="G660" s="222">
        <f t="shared" si="67"/>
        <v>0</v>
      </c>
    </row>
    <row r="661" spans="1:7" s="6" customFormat="1" ht="15" x14ac:dyDescent="0.25">
      <c r="A661" s="327" t="s">
        <v>2934</v>
      </c>
      <c r="B661" s="60" t="s">
        <v>3152</v>
      </c>
      <c r="C661" s="64" t="s">
        <v>1672</v>
      </c>
      <c r="D661" s="65" t="s">
        <v>36</v>
      </c>
      <c r="E661" s="62">
        <v>7</v>
      </c>
      <c r="F661" s="201"/>
      <c r="G661" s="222">
        <f t="shared" si="67"/>
        <v>0</v>
      </c>
    </row>
    <row r="662" spans="1:7" s="6" customFormat="1" ht="15" x14ac:dyDescent="0.25">
      <c r="A662" s="327" t="s">
        <v>2935</v>
      </c>
      <c r="B662" s="60" t="s">
        <v>3152</v>
      </c>
      <c r="C662" s="64" t="s">
        <v>1667</v>
      </c>
      <c r="D662" s="65" t="s">
        <v>1</v>
      </c>
      <c r="E662" s="62">
        <v>14</v>
      </c>
      <c r="F662" s="201"/>
      <c r="G662" s="222">
        <f t="shared" si="67"/>
        <v>0</v>
      </c>
    </row>
    <row r="663" spans="1:7" s="6" customFormat="1" ht="15" x14ac:dyDescent="0.25">
      <c r="A663" s="327" t="s">
        <v>2936</v>
      </c>
      <c r="B663" s="60" t="s">
        <v>3152</v>
      </c>
      <c r="C663" s="64" t="s">
        <v>1673</v>
      </c>
      <c r="D663" s="65" t="s">
        <v>1</v>
      </c>
      <c r="E663" s="62">
        <v>37</v>
      </c>
      <c r="F663" s="201"/>
      <c r="G663" s="222">
        <f t="shared" si="67"/>
        <v>0</v>
      </c>
    </row>
    <row r="664" spans="1:7" s="6" customFormat="1" ht="15" x14ac:dyDescent="0.25">
      <c r="A664" s="327" t="s">
        <v>2937</v>
      </c>
      <c r="B664" s="60" t="s">
        <v>3152</v>
      </c>
      <c r="C664" s="64" t="s">
        <v>1674</v>
      </c>
      <c r="D664" s="65" t="s">
        <v>1</v>
      </c>
      <c r="E664" s="62">
        <v>49</v>
      </c>
      <c r="F664" s="201"/>
      <c r="G664" s="222">
        <f t="shared" si="67"/>
        <v>0</v>
      </c>
    </row>
    <row r="665" spans="1:7" s="6" customFormat="1" ht="15" x14ac:dyDescent="0.25">
      <c r="A665" s="327" t="s">
        <v>2938</v>
      </c>
      <c r="B665" s="60" t="s">
        <v>3152</v>
      </c>
      <c r="C665" s="64" t="s">
        <v>1675</v>
      </c>
      <c r="D665" s="65" t="s">
        <v>1</v>
      </c>
      <c r="E665" s="62">
        <v>21</v>
      </c>
      <c r="F665" s="201"/>
      <c r="G665" s="222">
        <f t="shared" si="67"/>
        <v>0</v>
      </c>
    </row>
    <row r="666" spans="1:7" s="6" customFormat="1" ht="15" x14ac:dyDescent="0.25">
      <c r="A666" s="327" t="s">
        <v>2939</v>
      </c>
      <c r="B666" s="60" t="s">
        <v>3152</v>
      </c>
      <c r="C666" s="64" t="s">
        <v>1676</v>
      </c>
      <c r="D666" s="65" t="s">
        <v>1</v>
      </c>
      <c r="E666" s="62">
        <v>35</v>
      </c>
      <c r="F666" s="201"/>
      <c r="G666" s="222">
        <f t="shared" si="67"/>
        <v>0</v>
      </c>
    </row>
    <row r="667" spans="1:7" s="6" customFormat="1" ht="15" x14ac:dyDescent="0.25">
      <c r="A667" s="327" t="s">
        <v>2940</v>
      </c>
      <c r="B667" s="60" t="s">
        <v>3152</v>
      </c>
      <c r="C667" s="64" t="s">
        <v>1677</v>
      </c>
      <c r="D667" s="65" t="s">
        <v>1</v>
      </c>
      <c r="E667" s="62">
        <v>11</v>
      </c>
      <c r="F667" s="201"/>
      <c r="G667" s="222">
        <f t="shared" si="67"/>
        <v>0</v>
      </c>
    </row>
    <row r="668" spans="1:7" s="6" customFormat="1" ht="15" x14ac:dyDescent="0.25">
      <c r="A668" s="327" t="s">
        <v>2941</v>
      </c>
      <c r="B668" s="60" t="s">
        <v>3152</v>
      </c>
      <c r="C668" s="64" t="s">
        <v>1678</v>
      </c>
      <c r="D668" s="65" t="s">
        <v>1</v>
      </c>
      <c r="E668" s="62">
        <v>1</v>
      </c>
      <c r="F668" s="201"/>
      <c r="G668" s="222">
        <f t="shared" si="67"/>
        <v>0</v>
      </c>
    </row>
    <row r="669" spans="1:7" s="6" customFormat="1" ht="15" x14ac:dyDescent="0.25">
      <c r="A669" s="327" t="s">
        <v>2942</v>
      </c>
      <c r="B669" s="60" t="s">
        <v>3152</v>
      </c>
      <c r="C669" s="64" t="s">
        <v>1679</v>
      </c>
      <c r="D669" s="65" t="s">
        <v>1</v>
      </c>
      <c r="E669" s="62">
        <v>2</v>
      </c>
      <c r="F669" s="201"/>
      <c r="G669" s="222">
        <f t="shared" si="67"/>
        <v>0</v>
      </c>
    </row>
    <row r="670" spans="1:7" s="6" customFormat="1" ht="15" x14ac:dyDescent="0.25">
      <c r="A670" s="327" t="s">
        <v>2943</v>
      </c>
      <c r="B670" s="60" t="s">
        <v>3152</v>
      </c>
      <c r="C670" s="64" t="s">
        <v>1680</v>
      </c>
      <c r="D670" s="65" t="s">
        <v>1</v>
      </c>
      <c r="E670" s="62">
        <v>84</v>
      </c>
      <c r="F670" s="201"/>
      <c r="G670" s="222">
        <f t="shared" si="67"/>
        <v>0</v>
      </c>
    </row>
    <row r="671" spans="1:7" s="6" customFormat="1" ht="30" x14ac:dyDescent="0.25">
      <c r="A671" s="327" t="s">
        <v>2944</v>
      </c>
      <c r="B671" s="60" t="s">
        <v>3152</v>
      </c>
      <c r="C671" s="64" t="s">
        <v>1681</v>
      </c>
      <c r="D671" s="65" t="s">
        <v>1682</v>
      </c>
      <c r="E671" s="62">
        <v>1</v>
      </c>
      <c r="F671" s="201"/>
      <c r="G671" s="222">
        <f t="shared" si="67"/>
        <v>0</v>
      </c>
    </row>
    <row r="672" spans="1:7" s="6" customFormat="1" ht="15" x14ac:dyDescent="0.25">
      <c r="A672" s="327" t="s">
        <v>2945</v>
      </c>
      <c r="B672" s="60" t="s">
        <v>3152</v>
      </c>
      <c r="C672" s="64" t="s">
        <v>1683</v>
      </c>
      <c r="D672" s="65" t="s">
        <v>1682</v>
      </c>
      <c r="E672" s="62">
        <v>1</v>
      </c>
      <c r="F672" s="201"/>
      <c r="G672" s="222">
        <f t="shared" si="67"/>
        <v>0</v>
      </c>
    </row>
    <row r="673" spans="1:7" s="6" customFormat="1" ht="15" x14ac:dyDescent="0.25">
      <c r="A673" s="327" t="s">
        <v>2946</v>
      </c>
      <c r="B673" s="60" t="s">
        <v>3152</v>
      </c>
      <c r="C673" s="64" t="s">
        <v>1684</v>
      </c>
      <c r="D673" s="65" t="s">
        <v>1682</v>
      </c>
      <c r="E673" s="62">
        <v>10</v>
      </c>
      <c r="F673" s="201"/>
      <c r="G673" s="222">
        <f t="shared" si="67"/>
        <v>0</v>
      </c>
    </row>
    <row r="674" spans="1:7" s="6" customFormat="1" ht="15.75" x14ac:dyDescent="0.25">
      <c r="A674" s="332"/>
      <c r="B674" s="114"/>
      <c r="C674" s="115" t="s">
        <v>1685</v>
      </c>
      <c r="D674" s="114"/>
      <c r="E674" s="251"/>
      <c r="F674" s="220"/>
      <c r="G674" s="221"/>
    </row>
    <row r="675" spans="1:7" s="6" customFormat="1" ht="15" x14ac:dyDescent="0.25">
      <c r="A675" s="327" t="s">
        <v>2947</v>
      </c>
      <c r="B675" s="60" t="s">
        <v>3152</v>
      </c>
      <c r="C675" s="64" t="s">
        <v>1686</v>
      </c>
      <c r="D675" s="65" t="s">
        <v>1</v>
      </c>
      <c r="E675" s="62">
        <v>5</v>
      </c>
      <c r="F675" s="201"/>
      <c r="G675" s="222">
        <f t="shared" si="67"/>
        <v>0</v>
      </c>
    </row>
    <row r="676" spans="1:7" s="6" customFormat="1" ht="15" x14ac:dyDescent="0.25">
      <c r="A676" s="327" t="s">
        <v>3101</v>
      </c>
      <c r="B676" s="60" t="s">
        <v>3152</v>
      </c>
      <c r="C676" s="64" t="s">
        <v>3102</v>
      </c>
      <c r="D676" s="65" t="s">
        <v>1</v>
      </c>
      <c r="E676" s="62">
        <v>2</v>
      </c>
      <c r="F676" s="201"/>
      <c r="G676" s="222">
        <f t="shared" si="67"/>
        <v>0</v>
      </c>
    </row>
    <row r="677" spans="1:7" s="6" customFormat="1" ht="15" x14ac:dyDescent="0.25">
      <c r="A677" s="327" t="s">
        <v>2948</v>
      </c>
      <c r="B677" s="60" t="s">
        <v>3152</v>
      </c>
      <c r="C677" s="64" t="s">
        <v>1687</v>
      </c>
      <c r="D677" s="65" t="s">
        <v>1</v>
      </c>
      <c r="E677" s="62">
        <v>6</v>
      </c>
      <c r="F677" s="201"/>
      <c r="G677" s="222">
        <f t="shared" si="67"/>
        <v>0</v>
      </c>
    </row>
    <row r="678" spans="1:7" s="6" customFormat="1" ht="15" x14ac:dyDescent="0.25">
      <c r="A678" s="327" t="s">
        <v>2949</v>
      </c>
      <c r="B678" s="60" t="s">
        <v>3152</v>
      </c>
      <c r="C678" s="64" t="s">
        <v>1688</v>
      </c>
      <c r="D678" s="65" t="s">
        <v>1</v>
      </c>
      <c r="E678" s="62">
        <v>6</v>
      </c>
      <c r="F678" s="201"/>
      <c r="G678" s="222">
        <f t="shared" si="67"/>
        <v>0</v>
      </c>
    </row>
    <row r="679" spans="1:7" s="6" customFormat="1" ht="15" x14ac:dyDescent="0.25">
      <c r="A679" s="327" t="s">
        <v>3208</v>
      </c>
      <c r="B679" s="60" t="s">
        <v>3152</v>
      </c>
      <c r="C679" s="64" t="s">
        <v>3102</v>
      </c>
      <c r="D679" s="65" t="s">
        <v>1</v>
      </c>
      <c r="E679" s="62">
        <v>5</v>
      </c>
      <c r="F679" s="201"/>
      <c r="G679" s="222">
        <f t="shared" si="67"/>
        <v>0</v>
      </c>
    </row>
    <row r="680" spans="1:7" s="6" customFormat="1" ht="15" x14ac:dyDescent="0.25">
      <c r="A680" s="327" t="s">
        <v>2950</v>
      </c>
      <c r="B680" s="60" t="s">
        <v>3152</v>
      </c>
      <c r="C680" s="64" t="s">
        <v>1687</v>
      </c>
      <c r="D680" s="65" t="s">
        <v>1</v>
      </c>
      <c r="E680" s="62">
        <v>5</v>
      </c>
      <c r="F680" s="201"/>
      <c r="G680" s="222">
        <f t="shared" si="67"/>
        <v>0</v>
      </c>
    </row>
    <row r="681" spans="1:7" s="6" customFormat="1" ht="15" x14ac:dyDescent="0.25">
      <c r="A681" s="327" t="s">
        <v>2951</v>
      </c>
      <c r="B681" s="60" t="s">
        <v>3152</v>
      </c>
      <c r="C681" s="64" t="s">
        <v>1689</v>
      </c>
      <c r="D681" s="65" t="s">
        <v>1</v>
      </c>
      <c r="E681" s="62">
        <v>2</v>
      </c>
      <c r="F681" s="201"/>
      <c r="G681" s="222">
        <f t="shared" si="67"/>
        <v>0</v>
      </c>
    </row>
    <row r="682" spans="1:7" s="6" customFormat="1" ht="15" x14ac:dyDescent="0.25">
      <c r="A682" s="327" t="s">
        <v>2952</v>
      </c>
      <c r="B682" s="60" t="s">
        <v>3152</v>
      </c>
      <c r="C682" s="64" t="s">
        <v>1690</v>
      </c>
      <c r="D682" s="65" t="s">
        <v>1</v>
      </c>
      <c r="E682" s="62">
        <v>4</v>
      </c>
      <c r="F682" s="201"/>
      <c r="G682" s="222">
        <f t="shared" si="67"/>
        <v>0</v>
      </c>
    </row>
    <row r="683" spans="1:7" s="6" customFormat="1" ht="15" x14ac:dyDescent="0.25">
      <c r="A683" s="327" t="s">
        <v>2953</v>
      </c>
      <c r="B683" s="60" t="s">
        <v>3152</v>
      </c>
      <c r="C683" s="64" t="s">
        <v>1691</v>
      </c>
      <c r="D683" s="65" t="s">
        <v>1</v>
      </c>
      <c r="E683" s="62">
        <v>8</v>
      </c>
      <c r="F683" s="201"/>
      <c r="G683" s="222">
        <f t="shared" si="67"/>
        <v>0</v>
      </c>
    </row>
    <row r="684" spans="1:7" s="6" customFormat="1" ht="15" x14ac:dyDescent="0.25">
      <c r="A684" s="327" t="s">
        <v>2954</v>
      </c>
      <c r="B684" s="60" t="s">
        <v>3152</v>
      </c>
      <c r="C684" s="64" t="s">
        <v>1692</v>
      </c>
      <c r="D684" s="65" t="s">
        <v>1</v>
      </c>
      <c r="E684" s="62">
        <v>34</v>
      </c>
      <c r="F684" s="201"/>
      <c r="G684" s="222">
        <f t="shared" si="67"/>
        <v>0</v>
      </c>
    </row>
    <row r="685" spans="1:7" s="6" customFormat="1" ht="15" x14ac:dyDescent="0.25">
      <c r="A685" s="327" t="s">
        <v>2955</v>
      </c>
      <c r="B685" s="60" t="s">
        <v>3152</v>
      </c>
      <c r="C685" s="64" t="s">
        <v>1693</v>
      </c>
      <c r="D685" s="65" t="s">
        <v>1</v>
      </c>
      <c r="E685" s="62">
        <v>34</v>
      </c>
      <c r="F685" s="201"/>
      <c r="G685" s="222">
        <f t="shared" si="67"/>
        <v>0</v>
      </c>
    </row>
    <row r="686" spans="1:7" s="6" customFormat="1" ht="15" x14ac:dyDescent="0.25">
      <c r="A686" s="327" t="s">
        <v>2956</v>
      </c>
      <c r="B686" s="60" t="s">
        <v>3152</v>
      </c>
      <c r="C686" s="64" t="s">
        <v>1694</v>
      </c>
      <c r="D686" s="65" t="s">
        <v>1</v>
      </c>
      <c r="E686" s="62">
        <v>34</v>
      </c>
      <c r="F686" s="201"/>
      <c r="G686" s="222">
        <f t="shared" si="67"/>
        <v>0</v>
      </c>
    </row>
    <row r="687" spans="1:7" s="6" customFormat="1" ht="15" x14ac:dyDescent="0.25">
      <c r="A687" s="327" t="s">
        <v>2957</v>
      </c>
      <c r="B687" s="60" t="s">
        <v>3152</v>
      </c>
      <c r="C687" s="64" t="s">
        <v>1695</v>
      </c>
      <c r="D687" s="65" t="s">
        <v>1</v>
      </c>
      <c r="E687" s="62">
        <v>35</v>
      </c>
      <c r="F687" s="201"/>
      <c r="G687" s="222">
        <f t="shared" si="67"/>
        <v>0</v>
      </c>
    </row>
    <row r="688" spans="1:7" s="6" customFormat="1" ht="15" x14ac:dyDescent="0.25">
      <c r="A688" s="327" t="s">
        <v>2958</v>
      </c>
      <c r="B688" s="60" t="s">
        <v>3152</v>
      </c>
      <c r="C688" s="64" t="s">
        <v>1696</v>
      </c>
      <c r="D688" s="65" t="s">
        <v>1</v>
      </c>
      <c r="E688" s="62">
        <v>35</v>
      </c>
      <c r="F688" s="201"/>
      <c r="G688" s="222">
        <f t="shared" si="67"/>
        <v>0</v>
      </c>
    </row>
    <row r="689" spans="1:7" s="6" customFormat="1" ht="15" x14ac:dyDescent="0.25">
      <c r="A689" s="327" t="s">
        <v>2959</v>
      </c>
      <c r="B689" s="60" t="s">
        <v>3152</v>
      </c>
      <c r="C689" s="64" t="s">
        <v>1694</v>
      </c>
      <c r="D689" s="65" t="s">
        <v>1</v>
      </c>
      <c r="E689" s="62">
        <v>35</v>
      </c>
      <c r="F689" s="201"/>
      <c r="G689" s="222">
        <f t="shared" si="67"/>
        <v>0</v>
      </c>
    </row>
    <row r="690" spans="1:7" s="6" customFormat="1" ht="15" x14ac:dyDescent="0.25">
      <c r="A690" s="327" t="s">
        <v>2960</v>
      </c>
      <c r="B690" s="60" t="s">
        <v>3152</v>
      </c>
      <c r="C690" s="64" t="s">
        <v>3103</v>
      </c>
      <c r="D690" s="65" t="s">
        <v>1</v>
      </c>
      <c r="E690" s="62">
        <v>62</v>
      </c>
      <c r="F690" s="201"/>
      <c r="G690" s="222">
        <f t="shared" si="67"/>
        <v>0</v>
      </c>
    </row>
    <row r="691" spans="1:7" s="6" customFormat="1" ht="15" x14ac:dyDescent="0.25">
      <c r="A691" s="327" t="s">
        <v>2961</v>
      </c>
      <c r="B691" s="60" t="s">
        <v>3152</v>
      </c>
      <c r="C691" s="64" t="s">
        <v>1697</v>
      </c>
      <c r="D691" s="65" t="s">
        <v>36</v>
      </c>
      <c r="E691" s="62">
        <v>62</v>
      </c>
      <c r="F691" s="201"/>
      <c r="G691" s="222">
        <f t="shared" si="67"/>
        <v>0</v>
      </c>
    </row>
    <row r="692" spans="1:7" s="6" customFormat="1" ht="15" x14ac:dyDescent="0.25">
      <c r="A692" s="327" t="s">
        <v>2962</v>
      </c>
      <c r="B692" s="60" t="s">
        <v>3152</v>
      </c>
      <c r="C692" s="64" t="s">
        <v>3104</v>
      </c>
      <c r="D692" s="65" t="s">
        <v>1</v>
      </c>
      <c r="E692" s="62">
        <v>1000</v>
      </c>
      <c r="F692" s="201"/>
      <c r="G692" s="222">
        <f t="shared" si="67"/>
        <v>0</v>
      </c>
    </row>
    <row r="693" spans="1:7" s="6" customFormat="1" ht="15" x14ac:dyDescent="0.25">
      <c r="A693" s="327" t="s">
        <v>2963</v>
      </c>
      <c r="B693" s="60" t="s">
        <v>3152</v>
      </c>
      <c r="C693" s="64" t="s">
        <v>1698</v>
      </c>
      <c r="D693" s="65" t="s">
        <v>1</v>
      </c>
      <c r="E693" s="62">
        <v>1000</v>
      </c>
      <c r="F693" s="201"/>
      <c r="G693" s="222">
        <f t="shared" si="67"/>
        <v>0</v>
      </c>
    </row>
    <row r="694" spans="1:7" s="6" customFormat="1" ht="15" x14ac:dyDescent="0.25">
      <c r="A694" s="327" t="s">
        <v>2964</v>
      </c>
      <c r="B694" s="60" t="s">
        <v>3152</v>
      </c>
      <c r="C694" s="64" t="s">
        <v>3105</v>
      </c>
      <c r="D694" s="65" t="s">
        <v>1</v>
      </c>
      <c r="E694" s="62">
        <v>3</v>
      </c>
      <c r="F694" s="201"/>
      <c r="G694" s="222">
        <f t="shared" si="67"/>
        <v>0</v>
      </c>
    </row>
    <row r="695" spans="1:7" s="6" customFormat="1" ht="15" x14ac:dyDescent="0.25">
      <c r="A695" s="327" t="s">
        <v>2965</v>
      </c>
      <c r="B695" s="60" t="s">
        <v>3152</v>
      </c>
      <c r="C695" s="64" t="s">
        <v>1699</v>
      </c>
      <c r="D695" s="65" t="s">
        <v>36</v>
      </c>
      <c r="E695" s="62">
        <v>3</v>
      </c>
      <c r="F695" s="201"/>
      <c r="G695" s="222">
        <f t="shared" si="67"/>
        <v>0</v>
      </c>
    </row>
    <row r="696" spans="1:7" s="6" customFormat="1" ht="15" x14ac:dyDescent="0.25">
      <c r="A696" s="327" t="s">
        <v>2966</v>
      </c>
      <c r="B696" s="60" t="s">
        <v>3152</v>
      </c>
      <c r="C696" s="64" t="s">
        <v>3106</v>
      </c>
      <c r="D696" s="65" t="s">
        <v>1</v>
      </c>
      <c r="E696" s="62">
        <v>76</v>
      </c>
      <c r="F696" s="201"/>
      <c r="G696" s="222">
        <f t="shared" si="67"/>
        <v>0</v>
      </c>
    </row>
    <row r="697" spans="1:7" s="6" customFormat="1" ht="15" x14ac:dyDescent="0.25">
      <c r="A697" s="327" t="s">
        <v>2967</v>
      </c>
      <c r="B697" s="60" t="s">
        <v>3152</v>
      </c>
      <c r="C697" s="64" t="s">
        <v>1700</v>
      </c>
      <c r="D697" s="65" t="s">
        <v>1</v>
      </c>
      <c r="E697" s="62">
        <v>76</v>
      </c>
      <c r="F697" s="201"/>
      <c r="G697" s="222">
        <f t="shared" ref="G697:G760" si="68">ROUND(E697*F697,2)</f>
        <v>0</v>
      </c>
    </row>
    <row r="698" spans="1:7" s="6" customFormat="1" ht="15" x14ac:dyDescent="0.25">
      <c r="A698" s="327" t="s">
        <v>2968</v>
      </c>
      <c r="B698" s="60" t="s">
        <v>3152</v>
      </c>
      <c r="C698" s="64" t="s">
        <v>1699</v>
      </c>
      <c r="D698" s="65" t="s">
        <v>36</v>
      </c>
      <c r="E698" s="62">
        <v>76</v>
      </c>
      <c r="F698" s="201"/>
      <c r="G698" s="222">
        <f t="shared" si="68"/>
        <v>0</v>
      </c>
    </row>
    <row r="699" spans="1:7" s="6" customFormat="1" ht="15" x14ac:dyDescent="0.25">
      <c r="A699" s="327" t="s">
        <v>2969</v>
      </c>
      <c r="B699" s="60" t="s">
        <v>3152</v>
      </c>
      <c r="C699" s="64" t="s">
        <v>1701</v>
      </c>
      <c r="D699" s="65" t="s">
        <v>1</v>
      </c>
      <c r="E699" s="62">
        <v>44</v>
      </c>
      <c r="F699" s="201"/>
      <c r="G699" s="222">
        <f t="shared" si="68"/>
        <v>0</v>
      </c>
    </row>
    <row r="700" spans="1:7" s="6" customFormat="1" ht="15" x14ac:dyDescent="0.25">
      <c r="A700" s="327" t="s">
        <v>3142</v>
      </c>
      <c r="B700" s="60" t="s">
        <v>3152</v>
      </c>
      <c r="C700" s="64" t="s">
        <v>1699</v>
      </c>
      <c r="D700" s="65" t="s">
        <v>36</v>
      </c>
      <c r="E700" s="62">
        <v>44</v>
      </c>
      <c r="F700" s="201"/>
      <c r="G700" s="222">
        <f t="shared" si="68"/>
        <v>0</v>
      </c>
    </row>
    <row r="701" spans="1:7" s="6" customFormat="1" ht="15" x14ac:dyDescent="0.25">
      <c r="A701" s="327" t="s">
        <v>2970</v>
      </c>
      <c r="B701" s="60" t="s">
        <v>3152</v>
      </c>
      <c r="C701" s="64" t="s">
        <v>1702</v>
      </c>
      <c r="D701" s="65" t="s">
        <v>1</v>
      </c>
      <c r="E701" s="62">
        <v>24</v>
      </c>
      <c r="F701" s="201"/>
      <c r="G701" s="222">
        <f t="shared" si="68"/>
        <v>0</v>
      </c>
    </row>
    <row r="702" spans="1:7" s="6" customFormat="1" ht="15" x14ac:dyDescent="0.25">
      <c r="A702" s="327" t="s">
        <v>2971</v>
      </c>
      <c r="B702" s="60" t="s">
        <v>3152</v>
      </c>
      <c r="C702" s="64" t="s">
        <v>1703</v>
      </c>
      <c r="D702" s="65" t="s">
        <v>1475</v>
      </c>
      <c r="E702" s="62">
        <v>24</v>
      </c>
      <c r="F702" s="201"/>
      <c r="G702" s="222">
        <f t="shared" si="68"/>
        <v>0</v>
      </c>
    </row>
    <row r="703" spans="1:7" s="6" customFormat="1" ht="15" x14ac:dyDescent="0.25">
      <c r="A703" s="327" t="s">
        <v>2972</v>
      </c>
      <c r="B703" s="60" t="s">
        <v>3152</v>
      </c>
      <c r="C703" s="64" t="s">
        <v>3105</v>
      </c>
      <c r="D703" s="65" t="s">
        <v>1</v>
      </c>
      <c r="E703" s="62">
        <v>24</v>
      </c>
      <c r="F703" s="201"/>
      <c r="G703" s="222">
        <f t="shared" si="68"/>
        <v>0</v>
      </c>
    </row>
    <row r="704" spans="1:7" s="6" customFormat="1" ht="15" x14ac:dyDescent="0.25">
      <c r="A704" s="327" t="s">
        <v>2973</v>
      </c>
      <c r="B704" s="60" t="s">
        <v>3152</v>
      </c>
      <c r="C704" s="64" t="s">
        <v>1699</v>
      </c>
      <c r="D704" s="65" t="s">
        <v>36</v>
      </c>
      <c r="E704" s="62">
        <v>24</v>
      </c>
      <c r="F704" s="201"/>
      <c r="G704" s="222">
        <f t="shared" si="68"/>
        <v>0</v>
      </c>
    </row>
    <row r="705" spans="1:7" s="6" customFormat="1" ht="15" x14ac:dyDescent="0.25">
      <c r="A705" s="327" t="s">
        <v>2974</v>
      </c>
      <c r="B705" s="60" t="s">
        <v>3152</v>
      </c>
      <c r="C705" s="64" t="s">
        <v>3106</v>
      </c>
      <c r="D705" s="65" t="s">
        <v>1</v>
      </c>
      <c r="E705" s="62">
        <v>12</v>
      </c>
      <c r="F705" s="201"/>
      <c r="G705" s="222">
        <f t="shared" si="68"/>
        <v>0</v>
      </c>
    </row>
    <row r="706" spans="1:7" s="6" customFormat="1" ht="15" x14ac:dyDescent="0.25">
      <c r="A706" s="327" t="s">
        <v>2975</v>
      </c>
      <c r="B706" s="60" t="s">
        <v>3152</v>
      </c>
      <c r="C706" s="64" t="s">
        <v>1700</v>
      </c>
      <c r="D706" s="65" t="s">
        <v>1</v>
      </c>
      <c r="E706" s="62">
        <v>12</v>
      </c>
      <c r="F706" s="201"/>
      <c r="G706" s="222">
        <f t="shared" si="68"/>
        <v>0</v>
      </c>
    </row>
    <row r="707" spans="1:7" s="6" customFormat="1" ht="15" x14ac:dyDescent="0.25">
      <c r="A707" s="327" t="s">
        <v>2976</v>
      </c>
      <c r="B707" s="60" t="s">
        <v>3152</v>
      </c>
      <c r="C707" s="64" t="s">
        <v>1699</v>
      </c>
      <c r="D707" s="65" t="s">
        <v>36</v>
      </c>
      <c r="E707" s="62">
        <v>12</v>
      </c>
      <c r="F707" s="201"/>
      <c r="G707" s="222">
        <f t="shared" si="68"/>
        <v>0</v>
      </c>
    </row>
    <row r="708" spans="1:7" s="6" customFormat="1" ht="30" x14ac:dyDescent="0.25">
      <c r="A708" s="327" t="s">
        <v>2977</v>
      </c>
      <c r="B708" s="60" t="s">
        <v>3152</v>
      </c>
      <c r="C708" s="64" t="s">
        <v>1681</v>
      </c>
      <c r="D708" s="65" t="s">
        <v>1682</v>
      </c>
      <c r="E708" s="62">
        <v>1</v>
      </c>
      <c r="F708" s="201"/>
      <c r="G708" s="222">
        <f t="shared" si="68"/>
        <v>0</v>
      </c>
    </row>
    <row r="709" spans="1:7" s="6" customFormat="1" ht="15" x14ac:dyDescent="0.25">
      <c r="A709" s="327" t="s">
        <v>2978</v>
      </c>
      <c r="B709" s="60" t="s">
        <v>3152</v>
      </c>
      <c r="C709" s="64" t="s">
        <v>1683</v>
      </c>
      <c r="D709" s="65" t="s">
        <v>1682</v>
      </c>
      <c r="E709" s="62">
        <v>1</v>
      </c>
      <c r="F709" s="201"/>
      <c r="G709" s="222">
        <f t="shared" si="68"/>
        <v>0</v>
      </c>
    </row>
    <row r="710" spans="1:7" s="6" customFormat="1" ht="15.75" x14ac:dyDescent="0.25">
      <c r="A710" s="332"/>
      <c r="B710" s="114"/>
      <c r="C710" s="115" t="s">
        <v>1704</v>
      </c>
      <c r="D710" s="114"/>
      <c r="E710" s="251"/>
      <c r="F710" s="220"/>
      <c r="G710" s="221"/>
    </row>
    <row r="711" spans="1:7" s="6" customFormat="1" ht="15" x14ac:dyDescent="0.25">
      <c r="A711" s="328">
        <v>18101</v>
      </c>
      <c r="B711" s="60" t="s">
        <v>3152</v>
      </c>
      <c r="C711" s="64" t="s">
        <v>3094</v>
      </c>
      <c r="D711" s="65" t="s">
        <v>1</v>
      </c>
      <c r="E711" s="62">
        <v>1</v>
      </c>
      <c r="F711" s="201"/>
      <c r="G711" s="222">
        <f t="shared" si="68"/>
        <v>0</v>
      </c>
    </row>
    <row r="712" spans="1:7" s="6" customFormat="1" ht="30" x14ac:dyDescent="0.25">
      <c r="A712" s="328">
        <v>18102</v>
      </c>
      <c r="B712" s="60" t="s">
        <v>3152</v>
      </c>
      <c r="C712" s="64" t="s">
        <v>3107</v>
      </c>
      <c r="D712" s="65" t="s">
        <v>1</v>
      </c>
      <c r="E712" s="62">
        <v>1</v>
      </c>
      <c r="F712" s="201"/>
      <c r="G712" s="222">
        <f t="shared" si="68"/>
        <v>0</v>
      </c>
    </row>
    <row r="713" spans="1:7" s="6" customFormat="1" ht="15" x14ac:dyDescent="0.25">
      <c r="A713" s="328">
        <v>18103</v>
      </c>
      <c r="B713" s="60" t="s">
        <v>3152</v>
      </c>
      <c r="C713" s="64" t="s">
        <v>1650</v>
      </c>
      <c r="D713" s="65" t="s">
        <v>1</v>
      </c>
      <c r="E713" s="62">
        <v>1</v>
      </c>
      <c r="F713" s="201"/>
      <c r="G713" s="222">
        <f t="shared" si="68"/>
        <v>0</v>
      </c>
    </row>
    <row r="714" spans="1:7" s="6" customFormat="1" ht="15" x14ac:dyDescent="0.25">
      <c r="A714" s="328">
        <v>18104</v>
      </c>
      <c r="B714" s="60" t="s">
        <v>3152</v>
      </c>
      <c r="C714" s="64" t="s">
        <v>1705</v>
      </c>
      <c r="D714" s="65" t="s">
        <v>1</v>
      </c>
      <c r="E714" s="62">
        <v>1</v>
      </c>
      <c r="F714" s="201"/>
      <c r="G714" s="222">
        <f t="shared" si="68"/>
        <v>0</v>
      </c>
    </row>
    <row r="715" spans="1:7" s="6" customFormat="1" ht="15" x14ac:dyDescent="0.25">
      <c r="A715" s="328">
        <v>18105</v>
      </c>
      <c r="B715" s="60" t="s">
        <v>3152</v>
      </c>
      <c r="C715" s="64" t="s">
        <v>3108</v>
      </c>
      <c r="D715" s="65" t="s">
        <v>1</v>
      </c>
      <c r="E715" s="62">
        <v>1</v>
      </c>
      <c r="F715" s="201"/>
      <c r="G715" s="222">
        <f t="shared" si="68"/>
        <v>0</v>
      </c>
    </row>
    <row r="716" spans="1:7" s="6" customFormat="1" ht="15" x14ac:dyDescent="0.25">
      <c r="A716" s="328">
        <v>18106</v>
      </c>
      <c r="B716" s="60" t="s">
        <v>3152</v>
      </c>
      <c r="C716" s="64" t="s">
        <v>3109</v>
      </c>
      <c r="D716" s="65" t="s">
        <v>1651</v>
      </c>
      <c r="E716" s="62">
        <v>33</v>
      </c>
      <c r="F716" s="201"/>
      <c r="G716" s="222">
        <f t="shared" si="68"/>
        <v>0</v>
      </c>
    </row>
    <row r="717" spans="1:7" s="6" customFormat="1" ht="15" x14ac:dyDescent="0.25">
      <c r="A717" s="328">
        <v>18107</v>
      </c>
      <c r="B717" s="60" t="s">
        <v>3152</v>
      </c>
      <c r="C717" s="64" t="s">
        <v>3110</v>
      </c>
      <c r="D717" s="65" t="s">
        <v>1651</v>
      </c>
      <c r="E717" s="62">
        <v>9</v>
      </c>
      <c r="F717" s="201"/>
      <c r="G717" s="222">
        <f t="shared" si="68"/>
        <v>0</v>
      </c>
    </row>
    <row r="718" spans="1:7" s="6" customFormat="1" ht="15" x14ac:dyDescent="0.25">
      <c r="A718" s="328">
        <v>18108</v>
      </c>
      <c r="B718" s="60" t="s">
        <v>3152</v>
      </c>
      <c r="C718" s="64" t="s">
        <v>3110</v>
      </c>
      <c r="D718" s="65" t="s">
        <v>1651</v>
      </c>
      <c r="E718" s="62">
        <v>46</v>
      </c>
      <c r="F718" s="201"/>
      <c r="G718" s="222">
        <f t="shared" si="68"/>
        <v>0</v>
      </c>
    </row>
    <row r="719" spans="1:7" s="6" customFormat="1" ht="15" x14ac:dyDescent="0.25">
      <c r="A719" s="328">
        <v>18109</v>
      </c>
      <c r="B719" s="60" t="s">
        <v>3152</v>
      </c>
      <c r="C719" s="64" t="s">
        <v>3111</v>
      </c>
      <c r="D719" s="65" t="s">
        <v>1</v>
      </c>
      <c r="E719" s="62">
        <v>24</v>
      </c>
      <c r="F719" s="201"/>
      <c r="G719" s="222">
        <f t="shared" si="68"/>
        <v>0</v>
      </c>
    </row>
    <row r="720" spans="1:7" s="6" customFormat="1" ht="15" x14ac:dyDescent="0.25">
      <c r="A720" s="328">
        <v>18110</v>
      </c>
      <c r="B720" s="60" t="s">
        <v>3152</v>
      </c>
      <c r="C720" s="64" t="s">
        <v>1706</v>
      </c>
      <c r="D720" s="65" t="s">
        <v>1</v>
      </c>
      <c r="E720" s="62">
        <v>24</v>
      </c>
      <c r="F720" s="201"/>
      <c r="G720" s="222">
        <f t="shared" si="68"/>
        <v>0</v>
      </c>
    </row>
    <row r="721" spans="1:7" s="6" customFormat="1" ht="15" x14ac:dyDescent="0.25">
      <c r="A721" s="328">
        <v>18111</v>
      </c>
      <c r="B721" s="60" t="s">
        <v>3152</v>
      </c>
      <c r="C721" s="64" t="s">
        <v>3112</v>
      </c>
      <c r="D721" s="65" t="s">
        <v>1</v>
      </c>
      <c r="E721" s="62">
        <v>9</v>
      </c>
      <c r="F721" s="201"/>
      <c r="G721" s="222">
        <f t="shared" si="68"/>
        <v>0</v>
      </c>
    </row>
    <row r="722" spans="1:7" s="6" customFormat="1" ht="15" x14ac:dyDescent="0.25">
      <c r="A722" s="328">
        <v>18112</v>
      </c>
      <c r="B722" s="60" t="s">
        <v>3152</v>
      </c>
      <c r="C722" s="64" t="s">
        <v>3113</v>
      </c>
      <c r="D722" s="65" t="s">
        <v>1</v>
      </c>
      <c r="E722" s="62">
        <v>1</v>
      </c>
      <c r="F722" s="201"/>
      <c r="G722" s="222">
        <f t="shared" si="68"/>
        <v>0</v>
      </c>
    </row>
    <row r="723" spans="1:7" s="6" customFormat="1" ht="15" x14ac:dyDescent="0.25">
      <c r="A723" s="328">
        <v>18113</v>
      </c>
      <c r="B723" s="60" t="s">
        <v>3152</v>
      </c>
      <c r="C723" s="64" t="s">
        <v>3114</v>
      </c>
      <c r="D723" s="65" t="s">
        <v>1</v>
      </c>
      <c r="E723" s="62">
        <v>1</v>
      </c>
      <c r="F723" s="201"/>
      <c r="G723" s="222">
        <f t="shared" si="68"/>
        <v>0</v>
      </c>
    </row>
    <row r="724" spans="1:7" s="6" customFormat="1" ht="15" x14ac:dyDescent="0.25">
      <c r="A724" s="328">
        <v>18114</v>
      </c>
      <c r="B724" s="60" t="s">
        <v>3152</v>
      </c>
      <c r="C724" s="64" t="s">
        <v>3115</v>
      </c>
      <c r="D724" s="65" t="s">
        <v>1</v>
      </c>
      <c r="E724" s="62">
        <v>1</v>
      </c>
      <c r="F724" s="201"/>
      <c r="G724" s="222">
        <f t="shared" si="68"/>
        <v>0</v>
      </c>
    </row>
    <row r="725" spans="1:7" s="6" customFormat="1" ht="15" x14ac:dyDescent="0.25">
      <c r="A725" s="328">
        <v>18115</v>
      </c>
      <c r="B725" s="60" t="s">
        <v>3152</v>
      </c>
      <c r="C725" s="64" t="s">
        <v>3116</v>
      </c>
      <c r="D725" s="65" t="s">
        <v>1</v>
      </c>
      <c r="E725" s="62">
        <v>1</v>
      </c>
      <c r="F725" s="201"/>
      <c r="G725" s="222">
        <f t="shared" si="68"/>
        <v>0</v>
      </c>
    </row>
    <row r="726" spans="1:7" s="6" customFormat="1" ht="15" x14ac:dyDescent="0.25">
      <c r="A726" s="328">
        <v>18116</v>
      </c>
      <c r="B726" s="60" t="s">
        <v>3152</v>
      </c>
      <c r="C726" s="64" t="s">
        <v>3117</v>
      </c>
      <c r="D726" s="65" t="s">
        <v>1</v>
      </c>
      <c r="E726" s="62">
        <v>50</v>
      </c>
      <c r="F726" s="201"/>
      <c r="G726" s="222">
        <f t="shared" si="68"/>
        <v>0</v>
      </c>
    </row>
    <row r="727" spans="1:7" s="6" customFormat="1" ht="15" x14ac:dyDescent="0.25">
      <c r="A727" s="328">
        <v>18117</v>
      </c>
      <c r="B727" s="60" t="s">
        <v>3152</v>
      </c>
      <c r="C727" s="64" t="s">
        <v>1707</v>
      </c>
      <c r="D727" s="65" t="s">
        <v>1</v>
      </c>
      <c r="E727" s="62">
        <v>50</v>
      </c>
      <c r="F727" s="201"/>
      <c r="G727" s="222">
        <f t="shared" si="68"/>
        <v>0</v>
      </c>
    </row>
    <row r="728" spans="1:7" s="6" customFormat="1" ht="15" x14ac:dyDescent="0.25">
      <c r="A728" s="328">
        <v>18118</v>
      </c>
      <c r="B728" s="60" t="s">
        <v>3152</v>
      </c>
      <c r="C728" s="64" t="s">
        <v>1708</v>
      </c>
      <c r="D728" s="65" t="s">
        <v>1</v>
      </c>
      <c r="E728" s="62">
        <v>11</v>
      </c>
      <c r="F728" s="201"/>
      <c r="G728" s="222">
        <f t="shared" si="68"/>
        <v>0</v>
      </c>
    </row>
    <row r="729" spans="1:7" s="6" customFormat="1" ht="15" x14ac:dyDescent="0.25">
      <c r="A729" s="328">
        <v>18119</v>
      </c>
      <c r="B729" s="60" t="s">
        <v>3152</v>
      </c>
      <c r="C729" s="64" t="s">
        <v>1709</v>
      </c>
      <c r="D729" s="65" t="s">
        <v>1</v>
      </c>
      <c r="E729" s="62">
        <v>11</v>
      </c>
      <c r="F729" s="201"/>
      <c r="G729" s="222">
        <f t="shared" si="68"/>
        <v>0</v>
      </c>
    </row>
    <row r="730" spans="1:7" s="6" customFormat="1" ht="15" x14ac:dyDescent="0.25">
      <c r="A730" s="328">
        <v>18120</v>
      </c>
      <c r="B730" s="60" t="s">
        <v>3152</v>
      </c>
      <c r="C730" s="64" t="s">
        <v>3118</v>
      </c>
      <c r="D730" s="65" t="s">
        <v>1</v>
      </c>
      <c r="E730" s="62">
        <v>20</v>
      </c>
      <c r="F730" s="201"/>
      <c r="G730" s="222">
        <f t="shared" si="68"/>
        <v>0</v>
      </c>
    </row>
    <row r="731" spans="1:7" s="6" customFormat="1" ht="15" x14ac:dyDescent="0.25">
      <c r="A731" s="328">
        <v>18121</v>
      </c>
      <c r="B731" s="60" t="s">
        <v>3152</v>
      </c>
      <c r="C731" s="64" t="s">
        <v>3119</v>
      </c>
      <c r="D731" s="65" t="s">
        <v>1</v>
      </c>
      <c r="E731" s="62">
        <v>19</v>
      </c>
      <c r="F731" s="201"/>
      <c r="G731" s="222">
        <f t="shared" si="68"/>
        <v>0</v>
      </c>
    </row>
    <row r="732" spans="1:7" s="6" customFormat="1" ht="15" x14ac:dyDescent="0.25">
      <c r="A732" s="328">
        <v>18122</v>
      </c>
      <c r="B732" s="60" t="s">
        <v>3152</v>
      </c>
      <c r="C732" s="64" t="s">
        <v>3120</v>
      </c>
      <c r="D732" s="65" t="s">
        <v>1</v>
      </c>
      <c r="E732" s="62">
        <v>31</v>
      </c>
      <c r="F732" s="201"/>
      <c r="G732" s="222">
        <f t="shared" si="68"/>
        <v>0</v>
      </c>
    </row>
    <row r="733" spans="1:7" s="6" customFormat="1" ht="15" x14ac:dyDescent="0.25">
      <c r="A733" s="328">
        <v>18123</v>
      </c>
      <c r="B733" s="60" t="s">
        <v>3152</v>
      </c>
      <c r="C733" s="64" t="s">
        <v>3121</v>
      </c>
      <c r="D733" s="65" t="s">
        <v>1</v>
      </c>
      <c r="E733" s="62">
        <v>9</v>
      </c>
      <c r="F733" s="201"/>
      <c r="G733" s="222">
        <f t="shared" si="68"/>
        <v>0</v>
      </c>
    </row>
    <row r="734" spans="1:7" s="6" customFormat="1" ht="15" x14ac:dyDescent="0.25">
      <c r="A734" s="328">
        <v>18124</v>
      </c>
      <c r="B734" s="60" t="s">
        <v>3152</v>
      </c>
      <c r="C734" s="64" t="s">
        <v>1710</v>
      </c>
      <c r="D734" s="65" t="s">
        <v>1</v>
      </c>
      <c r="E734" s="62">
        <v>9</v>
      </c>
      <c r="F734" s="201"/>
      <c r="G734" s="222">
        <f t="shared" si="68"/>
        <v>0</v>
      </c>
    </row>
    <row r="735" spans="1:7" s="6" customFormat="1" ht="15" x14ac:dyDescent="0.25">
      <c r="A735" s="328">
        <v>18125</v>
      </c>
      <c r="B735" s="60" t="s">
        <v>3152</v>
      </c>
      <c r="C735" s="64" t="s">
        <v>3122</v>
      </c>
      <c r="D735" s="65" t="s">
        <v>1</v>
      </c>
      <c r="E735" s="62">
        <v>9</v>
      </c>
      <c r="F735" s="201"/>
      <c r="G735" s="222">
        <f t="shared" si="68"/>
        <v>0</v>
      </c>
    </row>
    <row r="736" spans="1:7" s="6" customFormat="1" ht="15" x14ac:dyDescent="0.25">
      <c r="A736" s="328">
        <v>18126</v>
      </c>
      <c r="B736" s="60" t="s">
        <v>3152</v>
      </c>
      <c r="C736" s="64" t="s">
        <v>1711</v>
      </c>
      <c r="D736" s="65" t="s">
        <v>1</v>
      </c>
      <c r="E736" s="62">
        <v>9</v>
      </c>
      <c r="F736" s="201"/>
      <c r="G736" s="222">
        <f t="shared" si="68"/>
        <v>0</v>
      </c>
    </row>
    <row r="737" spans="1:7" s="6" customFormat="1" ht="15" x14ac:dyDescent="0.25">
      <c r="A737" s="328">
        <v>18127</v>
      </c>
      <c r="B737" s="60" t="s">
        <v>3152</v>
      </c>
      <c r="C737" s="64" t="s">
        <v>1712</v>
      </c>
      <c r="D737" s="65" t="s">
        <v>1</v>
      </c>
      <c r="E737" s="62">
        <v>9</v>
      </c>
      <c r="F737" s="201"/>
      <c r="G737" s="222">
        <f t="shared" si="68"/>
        <v>0</v>
      </c>
    </row>
    <row r="738" spans="1:7" s="6" customFormat="1" ht="15" x14ac:dyDescent="0.25">
      <c r="A738" s="328">
        <v>18128</v>
      </c>
      <c r="B738" s="60" t="s">
        <v>3152</v>
      </c>
      <c r="C738" s="64" t="s">
        <v>1713</v>
      </c>
      <c r="D738" s="65" t="s">
        <v>1</v>
      </c>
      <c r="E738" s="62">
        <v>9</v>
      </c>
      <c r="F738" s="201"/>
      <c r="G738" s="222">
        <f t="shared" si="68"/>
        <v>0</v>
      </c>
    </row>
    <row r="739" spans="1:7" s="6" customFormat="1" ht="15" x14ac:dyDescent="0.25">
      <c r="A739" s="328">
        <v>18129</v>
      </c>
      <c r="B739" s="60" t="s">
        <v>3152</v>
      </c>
      <c r="C739" s="64" t="s">
        <v>1714</v>
      </c>
      <c r="D739" s="65" t="s">
        <v>1475</v>
      </c>
      <c r="E739" s="62">
        <v>1</v>
      </c>
      <c r="F739" s="201"/>
      <c r="G739" s="222">
        <f t="shared" si="68"/>
        <v>0</v>
      </c>
    </row>
    <row r="740" spans="1:7" s="6" customFormat="1" ht="15" x14ac:dyDescent="0.25">
      <c r="A740" s="328">
        <v>18130</v>
      </c>
      <c r="B740" s="60" t="s">
        <v>3152</v>
      </c>
      <c r="C740" s="64" t="s">
        <v>1715</v>
      </c>
      <c r="D740" s="65" t="s">
        <v>1</v>
      </c>
      <c r="E740" s="62">
        <v>2</v>
      </c>
      <c r="F740" s="201"/>
      <c r="G740" s="222">
        <f t="shared" si="68"/>
        <v>0</v>
      </c>
    </row>
    <row r="741" spans="1:7" s="6" customFormat="1" ht="15" x14ac:dyDescent="0.25">
      <c r="A741" s="328">
        <v>18131</v>
      </c>
      <c r="B741" s="60" t="s">
        <v>3152</v>
      </c>
      <c r="C741" s="64" t="s">
        <v>3123</v>
      </c>
      <c r="D741" s="65" t="s">
        <v>1</v>
      </c>
      <c r="E741" s="62">
        <v>2</v>
      </c>
      <c r="F741" s="201"/>
      <c r="G741" s="222">
        <f t="shared" ref="G741:G745" si="69">ROUND(E741*F741,2)</f>
        <v>0</v>
      </c>
    </row>
    <row r="742" spans="1:7" s="6" customFormat="1" ht="15" x14ac:dyDescent="0.25">
      <c r="A742" s="328">
        <v>18132</v>
      </c>
      <c r="B742" s="60" t="s">
        <v>3152</v>
      </c>
      <c r="C742" s="64" t="s">
        <v>3124</v>
      </c>
      <c r="D742" s="65" t="s">
        <v>1</v>
      </c>
      <c r="E742" s="62">
        <v>2</v>
      </c>
      <c r="F742" s="201"/>
      <c r="G742" s="222">
        <f t="shared" si="69"/>
        <v>0</v>
      </c>
    </row>
    <row r="743" spans="1:7" s="6" customFormat="1" ht="30" x14ac:dyDescent="0.25">
      <c r="A743" s="328">
        <v>18133</v>
      </c>
      <c r="B743" s="60" t="s">
        <v>3152</v>
      </c>
      <c r="C743" s="64" t="s">
        <v>3125</v>
      </c>
      <c r="D743" s="65" t="s">
        <v>1682</v>
      </c>
      <c r="E743" s="62">
        <v>1</v>
      </c>
      <c r="F743" s="201"/>
      <c r="G743" s="222">
        <f t="shared" si="69"/>
        <v>0</v>
      </c>
    </row>
    <row r="744" spans="1:7" s="6" customFormat="1" ht="15" x14ac:dyDescent="0.25">
      <c r="A744" s="328">
        <v>18134</v>
      </c>
      <c r="B744" s="60" t="s">
        <v>3152</v>
      </c>
      <c r="C744" s="64" t="s">
        <v>1683</v>
      </c>
      <c r="D744" s="65" t="s">
        <v>1682</v>
      </c>
      <c r="E744" s="62">
        <v>1</v>
      </c>
      <c r="F744" s="201"/>
      <c r="G744" s="222">
        <f t="shared" si="69"/>
        <v>0</v>
      </c>
    </row>
    <row r="745" spans="1:7" s="6" customFormat="1" ht="15" x14ac:dyDescent="0.25">
      <c r="A745" s="328">
        <v>18135</v>
      </c>
      <c r="B745" s="60" t="s">
        <v>3152</v>
      </c>
      <c r="C745" s="64" t="s">
        <v>1684</v>
      </c>
      <c r="D745" s="65" t="s">
        <v>1682</v>
      </c>
      <c r="E745" s="62">
        <v>35</v>
      </c>
      <c r="F745" s="201"/>
      <c r="G745" s="222">
        <f t="shared" si="69"/>
        <v>0</v>
      </c>
    </row>
    <row r="746" spans="1:7" s="6" customFormat="1" ht="15.75" x14ac:dyDescent="0.25">
      <c r="A746" s="332"/>
      <c r="B746" s="114"/>
      <c r="C746" s="115" t="s">
        <v>1716</v>
      </c>
      <c r="D746" s="114"/>
      <c r="E746" s="251"/>
      <c r="F746" s="220"/>
      <c r="G746" s="221"/>
    </row>
    <row r="747" spans="1:7" s="6" customFormat="1" ht="30" x14ac:dyDescent="0.25">
      <c r="A747" s="328">
        <v>18137</v>
      </c>
      <c r="B747" s="60" t="s">
        <v>3152</v>
      </c>
      <c r="C747" s="64" t="s">
        <v>3126</v>
      </c>
      <c r="D747" s="65" t="s">
        <v>1</v>
      </c>
      <c r="E747" s="62">
        <v>1</v>
      </c>
      <c r="F747" s="201"/>
      <c r="G747" s="222">
        <f t="shared" si="68"/>
        <v>0</v>
      </c>
    </row>
    <row r="748" spans="1:7" s="6" customFormat="1" ht="15" x14ac:dyDescent="0.25">
      <c r="A748" s="328">
        <v>18138</v>
      </c>
      <c r="B748" s="60" t="s">
        <v>3152</v>
      </c>
      <c r="C748" s="64" t="s">
        <v>3127</v>
      </c>
      <c r="D748" s="65" t="s">
        <v>1</v>
      </c>
      <c r="E748" s="62">
        <v>2</v>
      </c>
      <c r="F748" s="201"/>
      <c r="G748" s="222">
        <f t="shared" si="68"/>
        <v>0</v>
      </c>
    </row>
    <row r="749" spans="1:7" s="6" customFormat="1" ht="15" x14ac:dyDescent="0.25">
      <c r="A749" s="328">
        <v>18139</v>
      </c>
      <c r="B749" s="60" t="s">
        <v>3152</v>
      </c>
      <c r="C749" s="64" t="s">
        <v>1717</v>
      </c>
      <c r="D749" s="65" t="s">
        <v>1</v>
      </c>
      <c r="E749" s="62">
        <v>2</v>
      </c>
      <c r="F749" s="201"/>
      <c r="G749" s="222">
        <f t="shared" si="68"/>
        <v>0</v>
      </c>
    </row>
    <row r="750" spans="1:7" s="6" customFormat="1" ht="15" x14ac:dyDescent="0.25">
      <c r="A750" s="328">
        <v>18140</v>
      </c>
      <c r="B750" s="60" t="s">
        <v>3152</v>
      </c>
      <c r="C750" s="64" t="s">
        <v>1650</v>
      </c>
      <c r="D750" s="65" t="s">
        <v>1</v>
      </c>
      <c r="E750" s="62">
        <v>2</v>
      </c>
      <c r="F750" s="201"/>
      <c r="G750" s="222">
        <f t="shared" si="68"/>
        <v>0</v>
      </c>
    </row>
    <row r="751" spans="1:7" s="6" customFormat="1" ht="15" x14ac:dyDescent="0.25">
      <c r="A751" s="328">
        <v>18141</v>
      </c>
      <c r="B751" s="60" t="s">
        <v>3152</v>
      </c>
      <c r="C751" s="64" t="s">
        <v>1718</v>
      </c>
      <c r="D751" s="65" t="s">
        <v>1</v>
      </c>
      <c r="E751" s="62">
        <v>2</v>
      </c>
      <c r="F751" s="201"/>
      <c r="G751" s="222">
        <f t="shared" si="68"/>
        <v>0</v>
      </c>
    </row>
    <row r="752" spans="1:7" s="6" customFormat="1" ht="15" x14ac:dyDescent="0.25">
      <c r="A752" s="328">
        <v>18142</v>
      </c>
      <c r="B752" s="60" t="s">
        <v>3152</v>
      </c>
      <c r="C752" s="64" t="s">
        <v>1719</v>
      </c>
      <c r="D752" s="65" t="s">
        <v>1</v>
      </c>
      <c r="E752" s="62">
        <v>2</v>
      </c>
      <c r="F752" s="201"/>
      <c r="G752" s="222">
        <f t="shared" si="68"/>
        <v>0</v>
      </c>
    </row>
    <row r="753" spans="1:7" s="6" customFormat="1" ht="15" x14ac:dyDescent="0.25">
      <c r="A753" s="328">
        <v>18143</v>
      </c>
      <c r="B753" s="60" t="s">
        <v>3152</v>
      </c>
      <c r="C753" s="64" t="s">
        <v>3128</v>
      </c>
      <c r="D753" s="65" t="s">
        <v>1651</v>
      </c>
      <c r="E753" s="62">
        <v>156</v>
      </c>
      <c r="F753" s="201"/>
      <c r="G753" s="222">
        <f t="shared" si="68"/>
        <v>0</v>
      </c>
    </row>
    <row r="754" spans="1:7" s="6" customFormat="1" ht="15" x14ac:dyDescent="0.25">
      <c r="A754" s="328">
        <v>18144</v>
      </c>
      <c r="B754" s="60" t="s">
        <v>3152</v>
      </c>
      <c r="C754" s="64" t="s">
        <v>3129</v>
      </c>
      <c r="D754" s="65" t="s">
        <v>1651</v>
      </c>
      <c r="E754" s="62">
        <v>156</v>
      </c>
      <c r="F754" s="201"/>
      <c r="G754" s="222">
        <f t="shared" si="68"/>
        <v>0</v>
      </c>
    </row>
    <row r="755" spans="1:7" s="6" customFormat="1" ht="15" x14ac:dyDescent="0.25">
      <c r="A755" s="328">
        <v>18145</v>
      </c>
      <c r="B755" s="60" t="s">
        <v>3152</v>
      </c>
      <c r="C755" s="64" t="s">
        <v>3130</v>
      </c>
      <c r="D755" s="65" t="s">
        <v>1</v>
      </c>
      <c r="E755" s="62">
        <v>80</v>
      </c>
      <c r="F755" s="201"/>
      <c r="G755" s="222">
        <f t="shared" si="68"/>
        <v>0</v>
      </c>
    </row>
    <row r="756" spans="1:7" s="6" customFormat="1" ht="15" x14ac:dyDescent="0.25">
      <c r="A756" s="328">
        <v>18146</v>
      </c>
      <c r="B756" s="60" t="s">
        <v>3152</v>
      </c>
      <c r="C756" s="64" t="s">
        <v>3131</v>
      </c>
      <c r="D756" s="65" t="s">
        <v>1</v>
      </c>
      <c r="E756" s="62">
        <v>56</v>
      </c>
      <c r="F756" s="201"/>
      <c r="G756" s="222">
        <f t="shared" si="68"/>
        <v>0</v>
      </c>
    </row>
    <row r="757" spans="1:7" s="6" customFormat="1" ht="15" x14ac:dyDescent="0.25">
      <c r="A757" s="328">
        <v>18147</v>
      </c>
      <c r="B757" s="60" t="s">
        <v>3152</v>
      </c>
      <c r="C757" s="64" t="s">
        <v>1720</v>
      </c>
      <c r="D757" s="65" t="s">
        <v>1475</v>
      </c>
      <c r="E757" s="62">
        <v>1</v>
      </c>
      <c r="F757" s="201"/>
      <c r="G757" s="222">
        <f t="shared" si="68"/>
        <v>0</v>
      </c>
    </row>
    <row r="758" spans="1:7" s="6" customFormat="1" ht="30" x14ac:dyDescent="0.25">
      <c r="A758" s="328">
        <v>18148</v>
      </c>
      <c r="B758" s="60" t="s">
        <v>3152</v>
      </c>
      <c r="C758" s="64" t="s">
        <v>3125</v>
      </c>
      <c r="D758" s="65" t="s">
        <v>1682</v>
      </c>
      <c r="E758" s="62">
        <v>1</v>
      </c>
      <c r="F758" s="201"/>
      <c r="G758" s="222">
        <f t="shared" si="68"/>
        <v>0</v>
      </c>
    </row>
    <row r="759" spans="1:7" s="6" customFormat="1" ht="15" x14ac:dyDescent="0.25">
      <c r="A759" s="328">
        <v>18149</v>
      </c>
      <c r="B759" s="60" t="s">
        <v>3152</v>
      </c>
      <c r="C759" s="64" t="s">
        <v>1683</v>
      </c>
      <c r="D759" s="65" t="s">
        <v>1682</v>
      </c>
      <c r="E759" s="62">
        <v>1</v>
      </c>
      <c r="F759" s="201"/>
      <c r="G759" s="222">
        <f t="shared" si="68"/>
        <v>0</v>
      </c>
    </row>
    <row r="760" spans="1:7" s="6" customFormat="1" ht="15" x14ac:dyDescent="0.25">
      <c r="A760" s="328">
        <v>18150</v>
      </c>
      <c r="B760" s="60" t="s">
        <v>3152</v>
      </c>
      <c r="C760" s="64" t="s">
        <v>1684</v>
      </c>
      <c r="D760" s="65" t="s">
        <v>1682</v>
      </c>
      <c r="E760" s="62">
        <v>85</v>
      </c>
      <c r="F760" s="201"/>
      <c r="G760" s="222">
        <f t="shared" si="68"/>
        <v>0</v>
      </c>
    </row>
    <row r="761" spans="1:7" s="6" customFormat="1" ht="15.75" x14ac:dyDescent="0.25">
      <c r="A761" s="332"/>
      <c r="B761" s="114"/>
      <c r="C761" s="115" t="s">
        <v>1721</v>
      </c>
      <c r="D761" s="114"/>
      <c r="E761" s="251"/>
      <c r="F761" s="220"/>
      <c r="G761" s="221"/>
    </row>
    <row r="762" spans="1:7" s="6" customFormat="1" ht="15" x14ac:dyDescent="0.25">
      <c r="A762" s="328">
        <v>18152</v>
      </c>
      <c r="B762" s="60" t="s">
        <v>3152</v>
      </c>
      <c r="C762" s="64" t="s">
        <v>3132</v>
      </c>
      <c r="D762" s="65" t="s">
        <v>1</v>
      </c>
      <c r="E762" s="62">
        <v>3</v>
      </c>
      <c r="F762" s="201"/>
      <c r="G762" s="222">
        <f t="shared" ref="G762:G802" si="70">ROUND(E762*F762,2)</f>
        <v>0</v>
      </c>
    </row>
    <row r="763" spans="1:7" s="6" customFormat="1" ht="15" x14ac:dyDescent="0.25">
      <c r="A763" s="328">
        <v>18153</v>
      </c>
      <c r="B763" s="60" t="s">
        <v>3152</v>
      </c>
      <c r="C763" s="64" t="s">
        <v>3133</v>
      </c>
      <c r="D763" s="65" t="s">
        <v>1</v>
      </c>
      <c r="E763" s="62">
        <v>3</v>
      </c>
      <c r="F763" s="201"/>
      <c r="G763" s="222">
        <f t="shared" si="70"/>
        <v>0</v>
      </c>
    </row>
    <row r="764" spans="1:7" s="6" customFormat="1" ht="15" x14ac:dyDescent="0.25">
      <c r="A764" s="328">
        <v>18154</v>
      </c>
      <c r="B764" s="60" t="s">
        <v>3152</v>
      </c>
      <c r="C764" s="64" t="s">
        <v>3134</v>
      </c>
      <c r="D764" s="65" t="s">
        <v>1</v>
      </c>
      <c r="E764" s="62">
        <v>3</v>
      </c>
      <c r="F764" s="201"/>
      <c r="G764" s="222">
        <f t="shared" si="70"/>
        <v>0</v>
      </c>
    </row>
    <row r="765" spans="1:7" s="6" customFormat="1" ht="15" x14ac:dyDescent="0.25">
      <c r="A765" s="328">
        <v>18155</v>
      </c>
      <c r="B765" s="60" t="s">
        <v>3152</v>
      </c>
      <c r="C765" s="64" t="s">
        <v>3135</v>
      </c>
      <c r="D765" s="65" t="s">
        <v>1</v>
      </c>
      <c r="E765" s="62">
        <v>3</v>
      </c>
      <c r="F765" s="201"/>
      <c r="G765" s="222">
        <f t="shared" si="70"/>
        <v>0</v>
      </c>
    </row>
    <row r="766" spans="1:7" s="6" customFormat="1" ht="15" x14ac:dyDescent="0.25">
      <c r="A766" s="328">
        <v>18156</v>
      </c>
      <c r="B766" s="60" t="s">
        <v>3152</v>
      </c>
      <c r="C766" s="64" t="s">
        <v>1722</v>
      </c>
      <c r="D766" s="65" t="s">
        <v>1</v>
      </c>
      <c r="E766" s="62">
        <v>3</v>
      </c>
      <c r="F766" s="201"/>
      <c r="G766" s="222">
        <f t="shared" si="70"/>
        <v>0</v>
      </c>
    </row>
    <row r="767" spans="1:7" s="6" customFormat="1" ht="15" x14ac:dyDescent="0.25">
      <c r="A767" s="328">
        <v>18157</v>
      </c>
      <c r="B767" s="60" t="s">
        <v>3152</v>
      </c>
      <c r="C767" s="64" t="s">
        <v>1723</v>
      </c>
      <c r="D767" s="65" t="s">
        <v>1</v>
      </c>
      <c r="E767" s="62">
        <v>3</v>
      </c>
      <c r="F767" s="201"/>
      <c r="G767" s="222">
        <f t="shared" si="70"/>
        <v>0</v>
      </c>
    </row>
    <row r="768" spans="1:7" s="6" customFormat="1" ht="15" x14ac:dyDescent="0.25">
      <c r="A768" s="328">
        <v>18158</v>
      </c>
      <c r="B768" s="60" t="s">
        <v>3152</v>
      </c>
      <c r="C768" s="64" t="s">
        <v>3136</v>
      </c>
      <c r="D768" s="65" t="s">
        <v>1</v>
      </c>
      <c r="E768" s="62">
        <v>3</v>
      </c>
      <c r="F768" s="201"/>
      <c r="G768" s="222">
        <f t="shared" si="70"/>
        <v>0</v>
      </c>
    </row>
    <row r="769" spans="1:7" s="6" customFormat="1" ht="15" x14ac:dyDescent="0.25">
      <c r="A769" s="328">
        <v>18159</v>
      </c>
      <c r="B769" s="60" t="s">
        <v>3152</v>
      </c>
      <c r="C769" s="64" t="s">
        <v>1724</v>
      </c>
      <c r="D769" s="65" t="s">
        <v>1</v>
      </c>
      <c r="E769" s="62">
        <v>27</v>
      </c>
      <c r="F769" s="201"/>
      <c r="G769" s="222">
        <f t="shared" si="70"/>
        <v>0</v>
      </c>
    </row>
    <row r="770" spans="1:7" s="6" customFormat="1" ht="15" x14ac:dyDescent="0.25">
      <c r="A770" s="328">
        <v>18160</v>
      </c>
      <c r="B770" s="60" t="s">
        <v>3152</v>
      </c>
      <c r="C770" s="64" t="s">
        <v>1720</v>
      </c>
      <c r="D770" s="65" t="s">
        <v>1475</v>
      </c>
      <c r="E770" s="62">
        <v>1</v>
      </c>
      <c r="F770" s="201"/>
      <c r="G770" s="222">
        <f t="shared" si="70"/>
        <v>0</v>
      </c>
    </row>
    <row r="771" spans="1:7" s="6" customFormat="1" ht="30" x14ac:dyDescent="0.25">
      <c r="A771" s="328">
        <v>18161</v>
      </c>
      <c r="B771" s="60" t="s">
        <v>3152</v>
      </c>
      <c r="C771" s="64" t="s">
        <v>3125</v>
      </c>
      <c r="D771" s="65" t="s">
        <v>1682</v>
      </c>
      <c r="E771" s="62">
        <v>1</v>
      </c>
      <c r="F771" s="201"/>
      <c r="G771" s="222">
        <f t="shared" si="70"/>
        <v>0</v>
      </c>
    </row>
    <row r="772" spans="1:7" s="6" customFormat="1" ht="15" x14ac:dyDescent="0.25">
      <c r="A772" s="328">
        <v>18162</v>
      </c>
      <c r="B772" s="60" t="s">
        <v>3152</v>
      </c>
      <c r="C772" s="64" t="s">
        <v>1683</v>
      </c>
      <c r="D772" s="65" t="s">
        <v>1682</v>
      </c>
      <c r="E772" s="62">
        <v>1</v>
      </c>
      <c r="F772" s="201"/>
      <c r="G772" s="222">
        <f t="shared" si="70"/>
        <v>0</v>
      </c>
    </row>
    <row r="773" spans="1:7" s="6" customFormat="1" ht="15" x14ac:dyDescent="0.25">
      <c r="A773" s="328">
        <v>18163</v>
      </c>
      <c r="B773" s="60" t="s">
        <v>3152</v>
      </c>
      <c r="C773" s="64" t="s">
        <v>1684</v>
      </c>
      <c r="D773" s="65" t="s">
        <v>1682</v>
      </c>
      <c r="E773" s="62">
        <v>3</v>
      </c>
      <c r="F773" s="201"/>
      <c r="G773" s="222">
        <f t="shared" si="70"/>
        <v>0</v>
      </c>
    </row>
    <row r="774" spans="1:7" s="6" customFormat="1" ht="15.75" x14ac:dyDescent="0.25">
      <c r="A774" s="332"/>
      <c r="B774" s="114"/>
      <c r="C774" s="115" t="s">
        <v>1725</v>
      </c>
      <c r="D774" s="114"/>
      <c r="E774" s="251"/>
      <c r="F774" s="220"/>
      <c r="G774" s="221"/>
    </row>
    <row r="775" spans="1:7" s="6" customFormat="1" ht="15" x14ac:dyDescent="0.25">
      <c r="A775" s="328">
        <v>18164</v>
      </c>
      <c r="B775" s="60" t="s">
        <v>3152</v>
      </c>
      <c r="C775" s="64" t="s">
        <v>1726</v>
      </c>
      <c r="D775" s="65" t="s">
        <v>1</v>
      </c>
      <c r="E775" s="62">
        <v>4</v>
      </c>
      <c r="F775" s="201"/>
      <c r="G775" s="222">
        <f t="shared" si="70"/>
        <v>0</v>
      </c>
    </row>
    <row r="776" spans="1:7" s="6" customFormat="1" ht="15" x14ac:dyDescent="0.25">
      <c r="A776" s="328">
        <v>18165</v>
      </c>
      <c r="B776" s="60" t="s">
        <v>3152</v>
      </c>
      <c r="C776" s="64" t="s">
        <v>1727</v>
      </c>
      <c r="D776" s="65" t="s">
        <v>1</v>
      </c>
      <c r="E776" s="62">
        <v>5</v>
      </c>
      <c r="F776" s="201"/>
      <c r="G776" s="222">
        <f t="shared" si="70"/>
        <v>0</v>
      </c>
    </row>
    <row r="777" spans="1:7" s="6" customFormat="1" ht="15" x14ac:dyDescent="0.25">
      <c r="A777" s="328">
        <v>18166</v>
      </c>
      <c r="B777" s="60" t="s">
        <v>3152</v>
      </c>
      <c r="C777" s="64" t="s">
        <v>1728</v>
      </c>
      <c r="D777" s="65" t="s">
        <v>1</v>
      </c>
      <c r="E777" s="62">
        <v>169</v>
      </c>
      <c r="F777" s="201"/>
      <c r="G777" s="222">
        <f t="shared" si="70"/>
        <v>0</v>
      </c>
    </row>
    <row r="778" spans="1:7" s="6" customFormat="1" ht="15" x14ac:dyDescent="0.25">
      <c r="A778" s="328">
        <v>18167</v>
      </c>
      <c r="B778" s="60" t="s">
        <v>3152</v>
      </c>
      <c r="C778" s="64" t="s">
        <v>1729</v>
      </c>
      <c r="D778" s="65" t="s">
        <v>1</v>
      </c>
      <c r="E778" s="62">
        <v>169</v>
      </c>
      <c r="F778" s="201"/>
      <c r="G778" s="222">
        <f t="shared" si="70"/>
        <v>0</v>
      </c>
    </row>
    <row r="779" spans="1:7" s="6" customFormat="1" ht="15" x14ac:dyDescent="0.25">
      <c r="A779" s="328">
        <v>18168</v>
      </c>
      <c r="B779" s="60" t="s">
        <v>3152</v>
      </c>
      <c r="C779" s="64" t="s">
        <v>3137</v>
      </c>
      <c r="D779" s="65" t="s">
        <v>1</v>
      </c>
      <c r="E779" s="62">
        <v>169</v>
      </c>
      <c r="F779" s="201"/>
      <c r="G779" s="222">
        <f t="shared" si="70"/>
        <v>0</v>
      </c>
    </row>
    <row r="780" spans="1:7" s="6" customFormat="1" ht="15" x14ac:dyDescent="0.25">
      <c r="A780" s="328">
        <v>18169</v>
      </c>
      <c r="B780" s="60" t="s">
        <v>3152</v>
      </c>
      <c r="C780" s="64" t="s">
        <v>1730</v>
      </c>
      <c r="D780" s="65" t="s">
        <v>1</v>
      </c>
      <c r="E780" s="62">
        <v>116</v>
      </c>
      <c r="F780" s="201"/>
      <c r="G780" s="222">
        <f t="shared" si="70"/>
        <v>0</v>
      </c>
    </row>
    <row r="781" spans="1:7" s="6" customFormat="1" ht="15" x14ac:dyDescent="0.25">
      <c r="A781" s="328">
        <v>18170</v>
      </c>
      <c r="B781" s="60" t="s">
        <v>3152</v>
      </c>
      <c r="C781" s="64" t="s">
        <v>1731</v>
      </c>
      <c r="D781" s="65" t="s">
        <v>1</v>
      </c>
      <c r="E781" s="62">
        <v>89</v>
      </c>
      <c r="F781" s="201"/>
      <c r="G781" s="222">
        <f t="shared" si="70"/>
        <v>0</v>
      </c>
    </row>
    <row r="782" spans="1:7" s="6" customFormat="1" ht="30" x14ac:dyDescent="0.25">
      <c r="A782" s="328">
        <v>18171</v>
      </c>
      <c r="B782" s="60" t="s">
        <v>3152</v>
      </c>
      <c r="C782" s="64" t="s">
        <v>3125</v>
      </c>
      <c r="D782" s="65" t="s">
        <v>1682</v>
      </c>
      <c r="E782" s="62">
        <v>1</v>
      </c>
      <c r="F782" s="201"/>
      <c r="G782" s="222">
        <f t="shared" si="70"/>
        <v>0</v>
      </c>
    </row>
    <row r="783" spans="1:7" s="6" customFormat="1" ht="15" x14ac:dyDescent="0.25">
      <c r="A783" s="328">
        <v>18172</v>
      </c>
      <c r="B783" s="60" t="s">
        <v>3152</v>
      </c>
      <c r="C783" s="64" t="s">
        <v>1683</v>
      </c>
      <c r="D783" s="65" t="s">
        <v>1682</v>
      </c>
      <c r="E783" s="62">
        <v>1</v>
      </c>
      <c r="F783" s="201"/>
      <c r="G783" s="222">
        <f t="shared" si="70"/>
        <v>0</v>
      </c>
    </row>
    <row r="784" spans="1:7" s="6" customFormat="1" ht="15.75" x14ac:dyDescent="0.25">
      <c r="A784" s="332"/>
      <c r="B784" s="114"/>
      <c r="C784" s="115" t="s">
        <v>1732</v>
      </c>
      <c r="D784" s="114"/>
      <c r="E784" s="251"/>
      <c r="F784" s="220"/>
      <c r="G784" s="221"/>
    </row>
    <row r="785" spans="1:7" s="6" customFormat="1" ht="15" x14ac:dyDescent="0.25">
      <c r="A785" s="328">
        <v>18173</v>
      </c>
      <c r="B785" s="60" t="s">
        <v>3152</v>
      </c>
      <c r="C785" s="63" t="s">
        <v>3138</v>
      </c>
      <c r="D785" s="65" t="s">
        <v>1</v>
      </c>
      <c r="E785" s="62">
        <v>1</v>
      </c>
      <c r="F785" s="201"/>
      <c r="G785" s="222">
        <f t="shared" si="70"/>
        <v>0</v>
      </c>
    </row>
    <row r="786" spans="1:7" s="6" customFormat="1" ht="15" x14ac:dyDescent="0.25">
      <c r="A786" s="328">
        <v>18174</v>
      </c>
      <c r="B786" s="60" t="s">
        <v>3152</v>
      </c>
      <c r="C786" s="64" t="s">
        <v>1733</v>
      </c>
      <c r="D786" s="65" t="s">
        <v>1</v>
      </c>
      <c r="E786" s="62">
        <v>2</v>
      </c>
      <c r="F786" s="201"/>
      <c r="G786" s="222">
        <f t="shared" si="70"/>
        <v>0</v>
      </c>
    </row>
    <row r="787" spans="1:7" s="6" customFormat="1" ht="15" x14ac:dyDescent="0.25">
      <c r="A787" s="328">
        <v>18175</v>
      </c>
      <c r="B787" s="60" t="s">
        <v>3152</v>
      </c>
      <c r="C787" s="64" t="s">
        <v>1734</v>
      </c>
      <c r="D787" s="65" t="s">
        <v>1682</v>
      </c>
      <c r="E787" s="62">
        <v>1</v>
      </c>
      <c r="F787" s="201"/>
      <c r="G787" s="222">
        <f t="shared" si="70"/>
        <v>0</v>
      </c>
    </row>
    <row r="788" spans="1:7" s="6" customFormat="1" ht="15" x14ac:dyDescent="0.25">
      <c r="A788" s="328">
        <v>18176</v>
      </c>
      <c r="B788" s="60" t="s">
        <v>3152</v>
      </c>
      <c r="C788" s="64" t="s">
        <v>1683</v>
      </c>
      <c r="D788" s="65" t="s">
        <v>1682</v>
      </c>
      <c r="E788" s="62">
        <v>1</v>
      </c>
      <c r="F788" s="201"/>
      <c r="G788" s="222">
        <f t="shared" si="70"/>
        <v>0</v>
      </c>
    </row>
    <row r="789" spans="1:7" s="6" customFormat="1" ht="15" x14ac:dyDescent="0.25">
      <c r="A789" s="328">
        <v>18177</v>
      </c>
      <c r="B789" s="60" t="s">
        <v>3152</v>
      </c>
      <c r="C789" s="64" t="s">
        <v>1684</v>
      </c>
      <c r="D789" s="65" t="s">
        <v>1682</v>
      </c>
      <c r="E789" s="62">
        <v>6</v>
      </c>
      <c r="F789" s="201"/>
      <c r="G789" s="222">
        <f t="shared" si="70"/>
        <v>0</v>
      </c>
    </row>
    <row r="790" spans="1:7" s="6" customFormat="1" ht="15.75" x14ac:dyDescent="0.25">
      <c r="A790" s="332"/>
      <c r="B790" s="114"/>
      <c r="C790" s="115" t="s">
        <v>1735</v>
      </c>
      <c r="D790" s="114"/>
      <c r="E790" s="251"/>
      <c r="F790" s="220"/>
      <c r="G790" s="221"/>
    </row>
    <row r="791" spans="1:7" s="6" customFormat="1" ht="142.5" x14ac:dyDescent="0.25">
      <c r="A791" s="328">
        <v>18179</v>
      </c>
      <c r="B791" s="60" t="s">
        <v>3152</v>
      </c>
      <c r="C791" s="152" t="s">
        <v>3139</v>
      </c>
      <c r="D791" s="65" t="s">
        <v>1</v>
      </c>
      <c r="E791" s="62">
        <v>8</v>
      </c>
      <c r="F791" s="201"/>
      <c r="G791" s="222">
        <f t="shared" si="70"/>
        <v>0</v>
      </c>
    </row>
    <row r="792" spans="1:7" s="6" customFormat="1" ht="15" x14ac:dyDescent="0.25">
      <c r="A792" s="328">
        <v>18180</v>
      </c>
      <c r="B792" s="60" t="s">
        <v>3152</v>
      </c>
      <c r="C792" s="64" t="s">
        <v>1736</v>
      </c>
      <c r="D792" s="65" t="s">
        <v>1475</v>
      </c>
      <c r="E792" s="62">
        <v>1</v>
      </c>
      <c r="F792" s="201"/>
      <c r="G792" s="222">
        <f t="shared" si="70"/>
        <v>0</v>
      </c>
    </row>
    <row r="793" spans="1:7" s="6" customFormat="1" ht="30" x14ac:dyDescent="0.25">
      <c r="A793" s="328">
        <v>18181</v>
      </c>
      <c r="B793" s="60" t="s">
        <v>3152</v>
      </c>
      <c r="C793" s="64" t="s">
        <v>3125</v>
      </c>
      <c r="D793" s="65" t="s">
        <v>1682</v>
      </c>
      <c r="E793" s="62">
        <v>1</v>
      </c>
      <c r="F793" s="201"/>
      <c r="G793" s="222">
        <f t="shared" si="70"/>
        <v>0</v>
      </c>
    </row>
    <row r="794" spans="1:7" s="6" customFormat="1" ht="15" x14ac:dyDescent="0.25">
      <c r="A794" s="328">
        <v>18182</v>
      </c>
      <c r="B794" s="60" t="s">
        <v>3152</v>
      </c>
      <c r="C794" s="64" t="s">
        <v>1683</v>
      </c>
      <c r="D794" s="65" t="s">
        <v>1682</v>
      </c>
      <c r="E794" s="62">
        <v>1</v>
      </c>
      <c r="F794" s="201"/>
      <c r="G794" s="222">
        <f t="shared" si="70"/>
        <v>0</v>
      </c>
    </row>
    <row r="795" spans="1:7" s="6" customFormat="1" ht="15" x14ac:dyDescent="0.25">
      <c r="A795" s="328">
        <v>18183</v>
      </c>
      <c r="B795" s="60" t="s">
        <v>3152</v>
      </c>
      <c r="C795" s="64" t="s">
        <v>1684</v>
      </c>
      <c r="D795" s="65" t="s">
        <v>1682</v>
      </c>
      <c r="E795" s="62">
        <v>2</v>
      </c>
      <c r="F795" s="201"/>
      <c r="G795" s="222">
        <f t="shared" si="70"/>
        <v>0</v>
      </c>
    </row>
    <row r="796" spans="1:7" s="6" customFormat="1" ht="15.75" x14ac:dyDescent="0.25">
      <c r="A796" s="332"/>
      <c r="B796" s="114"/>
      <c r="C796" s="115" t="s">
        <v>1737</v>
      </c>
      <c r="D796" s="114"/>
      <c r="E796" s="251"/>
      <c r="F796" s="220"/>
      <c r="G796" s="221"/>
    </row>
    <row r="797" spans="1:7" s="6" customFormat="1" ht="15" x14ac:dyDescent="0.25">
      <c r="A797" s="328">
        <v>18184</v>
      </c>
      <c r="B797" s="60" t="s">
        <v>3152</v>
      </c>
      <c r="C797" s="64" t="s">
        <v>3140</v>
      </c>
      <c r="D797" s="65" t="s">
        <v>1475</v>
      </c>
      <c r="E797" s="62">
        <v>2</v>
      </c>
      <c r="F797" s="201"/>
      <c r="G797" s="222">
        <f t="shared" si="70"/>
        <v>0</v>
      </c>
    </row>
    <row r="798" spans="1:7" s="6" customFormat="1" ht="15" x14ac:dyDescent="0.25">
      <c r="A798" s="328">
        <v>18185</v>
      </c>
      <c r="B798" s="60" t="s">
        <v>3152</v>
      </c>
      <c r="C798" s="64" t="s">
        <v>3141</v>
      </c>
      <c r="D798" s="65" t="s">
        <v>1461</v>
      </c>
      <c r="E798" s="62">
        <v>34</v>
      </c>
      <c r="F798" s="201"/>
      <c r="G798" s="222">
        <f t="shared" si="70"/>
        <v>0</v>
      </c>
    </row>
    <row r="799" spans="1:7" s="6" customFormat="1" ht="15" x14ac:dyDescent="0.25">
      <c r="A799" s="328">
        <v>18186</v>
      </c>
      <c r="B799" s="60" t="s">
        <v>3152</v>
      </c>
      <c r="C799" s="64" t="s">
        <v>1738</v>
      </c>
      <c r="D799" s="65" t="s">
        <v>1461</v>
      </c>
      <c r="E799" s="62">
        <v>10</v>
      </c>
      <c r="F799" s="201"/>
      <c r="G799" s="222">
        <f t="shared" si="70"/>
        <v>0</v>
      </c>
    </row>
    <row r="800" spans="1:7" s="6" customFormat="1" ht="15" x14ac:dyDescent="0.25">
      <c r="A800" s="328">
        <v>18187</v>
      </c>
      <c r="B800" s="60" t="s">
        <v>3152</v>
      </c>
      <c r="C800" s="64" t="s">
        <v>1739</v>
      </c>
      <c r="D800" s="65" t="s">
        <v>1475</v>
      </c>
      <c r="E800" s="62">
        <v>34</v>
      </c>
      <c r="F800" s="201"/>
      <c r="G800" s="222">
        <f t="shared" si="70"/>
        <v>0</v>
      </c>
    </row>
    <row r="801" spans="1:7" s="6" customFormat="1" ht="30" x14ac:dyDescent="0.25">
      <c r="A801" s="328">
        <v>18188</v>
      </c>
      <c r="B801" s="60" t="s">
        <v>3152</v>
      </c>
      <c r="C801" s="64" t="s">
        <v>3125</v>
      </c>
      <c r="D801" s="65" t="s">
        <v>1682</v>
      </c>
      <c r="E801" s="62">
        <v>1</v>
      </c>
      <c r="F801" s="201"/>
      <c r="G801" s="222">
        <f t="shared" si="70"/>
        <v>0</v>
      </c>
    </row>
    <row r="802" spans="1:7" s="6" customFormat="1" ht="15" x14ac:dyDescent="0.25">
      <c r="A802" s="328">
        <v>18189</v>
      </c>
      <c r="B802" s="60" t="s">
        <v>3152</v>
      </c>
      <c r="C802" s="64" t="s">
        <v>1683</v>
      </c>
      <c r="D802" s="65" t="s">
        <v>1682</v>
      </c>
      <c r="E802" s="62">
        <v>1</v>
      </c>
      <c r="F802" s="201"/>
      <c r="G802" s="222">
        <f t="shared" si="70"/>
        <v>0</v>
      </c>
    </row>
    <row r="803" spans="1:7" s="6" customFormat="1" ht="15.75" x14ac:dyDescent="0.25">
      <c r="A803" s="332"/>
      <c r="B803" s="114"/>
      <c r="C803" s="115" t="s">
        <v>1740</v>
      </c>
      <c r="D803" s="114"/>
      <c r="E803" s="251"/>
      <c r="F803" s="220"/>
      <c r="G803" s="221"/>
    </row>
    <row r="804" spans="1:7" s="6" customFormat="1" ht="15" x14ac:dyDescent="0.25">
      <c r="A804" s="328">
        <v>18190</v>
      </c>
      <c r="B804" s="60" t="s">
        <v>3152</v>
      </c>
      <c r="C804" s="64" t="s">
        <v>1684</v>
      </c>
      <c r="D804" s="65" t="s">
        <v>1682</v>
      </c>
      <c r="E804" s="62">
        <v>2896</v>
      </c>
      <c r="F804" s="201"/>
      <c r="G804" s="222">
        <f>ROUND(E804*F804,2)</f>
        <v>0</v>
      </c>
    </row>
    <row r="805" spans="1:7" s="6" customFormat="1" ht="15" x14ac:dyDescent="0.25">
      <c r="A805" s="328">
        <v>18191</v>
      </c>
      <c r="B805" s="60" t="s">
        <v>3152</v>
      </c>
      <c r="C805" s="64" t="s">
        <v>1741</v>
      </c>
      <c r="D805" s="65" t="s">
        <v>1682</v>
      </c>
      <c r="E805" s="62">
        <v>569</v>
      </c>
      <c r="F805" s="201"/>
      <c r="G805" s="222">
        <f>ROUND(E805*F805,2)</f>
        <v>0</v>
      </c>
    </row>
    <row r="806" spans="1:7" s="6" customFormat="1" ht="15.75" x14ac:dyDescent="0.25">
      <c r="A806" s="130" t="s">
        <v>1447</v>
      </c>
      <c r="B806" s="52"/>
      <c r="C806" s="53" t="s">
        <v>1464</v>
      </c>
      <c r="D806" s="52"/>
      <c r="E806" s="194"/>
      <c r="F806" s="223"/>
      <c r="G806" s="204">
        <f>SUM(G807:G1161)</f>
        <v>0</v>
      </c>
    </row>
    <row r="807" spans="1:7" s="6" customFormat="1" ht="15.75" x14ac:dyDescent="0.25">
      <c r="A807" s="332"/>
      <c r="B807" s="114"/>
      <c r="C807" s="115" t="s">
        <v>2319</v>
      </c>
      <c r="D807" s="114"/>
      <c r="E807" s="251"/>
      <c r="F807" s="220"/>
      <c r="G807" s="221"/>
    </row>
    <row r="808" spans="1:7" s="6" customFormat="1" ht="15" x14ac:dyDescent="0.25">
      <c r="A808" s="327" t="s">
        <v>2546</v>
      </c>
      <c r="B808" s="60" t="s">
        <v>3153</v>
      </c>
      <c r="C808" s="64" t="s">
        <v>3093</v>
      </c>
      <c r="D808" s="65" t="s">
        <v>1462</v>
      </c>
      <c r="E808" s="62">
        <v>1</v>
      </c>
      <c r="F808" s="201"/>
      <c r="G808" s="222">
        <f>F808*E808</f>
        <v>0</v>
      </c>
    </row>
    <row r="809" spans="1:7" s="6" customFormat="1" ht="15" x14ac:dyDescent="0.25">
      <c r="A809" s="327" t="s">
        <v>2547</v>
      </c>
      <c r="B809" s="60" t="s">
        <v>3153</v>
      </c>
      <c r="C809" s="64" t="s">
        <v>2519</v>
      </c>
      <c r="D809" s="65" t="s">
        <v>1462</v>
      </c>
      <c r="E809" s="62">
        <v>1</v>
      </c>
      <c r="F809" s="201"/>
      <c r="G809" s="222">
        <f t="shared" ref="G809:G872" si="71">F809*E809</f>
        <v>0</v>
      </c>
    </row>
    <row r="810" spans="1:7" s="6" customFormat="1" ht="15" x14ac:dyDescent="0.25">
      <c r="A810" s="327" t="s">
        <v>2548</v>
      </c>
      <c r="B810" s="60" t="s">
        <v>3153</v>
      </c>
      <c r="C810" s="64" t="s">
        <v>3032</v>
      </c>
      <c r="D810" s="65" t="s">
        <v>1462</v>
      </c>
      <c r="E810" s="62">
        <v>1</v>
      </c>
      <c r="F810" s="201"/>
      <c r="G810" s="222">
        <f t="shared" si="71"/>
        <v>0</v>
      </c>
    </row>
    <row r="811" spans="1:7" s="6" customFormat="1" ht="15" x14ac:dyDescent="0.25">
      <c r="A811" s="327" t="s">
        <v>2549</v>
      </c>
      <c r="B811" s="60" t="s">
        <v>3153</v>
      </c>
      <c r="C811" s="64" t="s">
        <v>2999</v>
      </c>
      <c r="D811" s="65" t="s">
        <v>1462</v>
      </c>
      <c r="E811" s="62">
        <v>1</v>
      </c>
      <c r="F811" s="201"/>
      <c r="G811" s="222">
        <f t="shared" si="71"/>
        <v>0</v>
      </c>
    </row>
    <row r="812" spans="1:7" s="6" customFormat="1" ht="15" x14ac:dyDescent="0.25">
      <c r="A812" s="327" t="s">
        <v>2550</v>
      </c>
      <c r="B812" s="60" t="s">
        <v>3153</v>
      </c>
      <c r="C812" s="64" t="s">
        <v>3000</v>
      </c>
      <c r="D812" s="65" t="s">
        <v>1462</v>
      </c>
      <c r="E812" s="62">
        <v>1</v>
      </c>
      <c r="F812" s="201"/>
      <c r="G812" s="222">
        <f t="shared" si="71"/>
        <v>0</v>
      </c>
    </row>
    <row r="813" spans="1:7" s="6" customFormat="1" ht="15" x14ac:dyDescent="0.25">
      <c r="A813" s="327" t="s">
        <v>2551</v>
      </c>
      <c r="B813" s="60" t="s">
        <v>3153</v>
      </c>
      <c r="C813" s="64" t="s">
        <v>3001</v>
      </c>
      <c r="D813" s="65" t="s">
        <v>1462</v>
      </c>
      <c r="E813" s="62">
        <v>1</v>
      </c>
      <c r="F813" s="201"/>
      <c r="G813" s="222">
        <f t="shared" si="71"/>
        <v>0</v>
      </c>
    </row>
    <row r="814" spans="1:7" s="6" customFormat="1" ht="15" x14ac:dyDescent="0.25">
      <c r="A814" s="327" t="s">
        <v>2552</v>
      </c>
      <c r="B814" s="60" t="s">
        <v>3153</v>
      </c>
      <c r="C814" s="64" t="s">
        <v>3002</v>
      </c>
      <c r="D814" s="65" t="s">
        <v>1462</v>
      </c>
      <c r="E814" s="62">
        <v>1</v>
      </c>
      <c r="F814" s="201"/>
      <c r="G814" s="222">
        <f t="shared" si="71"/>
        <v>0</v>
      </c>
    </row>
    <row r="815" spans="1:7" s="6" customFormat="1" ht="15" x14ac:dyDescent="0.25">
      <c r="A815" s="327" t="s">
        <v>2898</v>
      </c>
      <c r="B815" s="60" t="s">
        <v>3153</v>
      </c>
      <c r="C815" s="64" t="s">
        <v>3003</v>
      </c>
      <c r="D815" s="65" t="s">
        <v>1462</v>
      </c>
      <c r="E815" s="62">
        <v>1</v>
      </c>
      <c r="F815" s="201"/>
      <c r="G815" s="222">
        <f t="shared" si="71"/>
        <v>0</v>
      </c>
    </row>
    <row r="816" spans="1:7" s="6" customFormat="1" ht="15" x14ac:dyDescent="0.25">
      <c r="A816" s="327" t="s">
        <v>2553</v>
      </c>
      <c r="B816" s="60" t="s">
        <v>3153</v>
      </c>
      <c r="C816" s="64" t="s">
        <v>3004</v>
      </c>
      <c r="D816" s="65" t="s">
        <v>1462</v>
      </c>
      <c r="E816" s="62">
        <v>1</v>
      </c>
      <c r="F816" s="201"/>
      <c r="G816" s="222">
        <f t="shared" si="71"/>
        <v>0</v>
      </c>
    </row>
    <row r="817" spans="1:7" s="6" customFormat="1" ht="15" x14ac:dyDescent="0.25">
      <c r="A817" s="327" t="s">
        <v>2554</v>
      </c>
      <c r="B817" s="60" t="s">
        <v>3153</v>
      </c>
      <c r="C817" s="64" t="s">
        <v>3005</v>
      </c>
      <c r="D817" s="65" t="s">
        <v>1462</v>
      </c>
      <c r="E817" s="62">
        <v>1</v>
      </c>
      <c r="F817" s="201"/>
      <c r="G817" s="222">
        <f t="shared" si="71"/>
        <v>0</v>
      </c>
    </row>
    <row r="818" spans="1:7" s="6" customFormat="1" ht="15" x14ac:dyDescent="0.25">
      <c r="A818" s="327" t="s">
        <v>2555</v>
      </c>
      <c r="B818" s="60" t="s">
        <v>3153</v>
      </c>
      <c r="C818" s="64" t="s">
        <v>3034</v>
      </c>
      <c r="D818" s="65" t="s">
        <v>1462</v>
      </c>
      <c r="E818" s="62">
        <v>5</v>
      </c>
      <c r="F818" s="201"/>
      <c r="G818" s="222">
        <f t="shared" si="71"/>
        <v>0</v>
      </c>
    </row>
    <row r="819" spans="1:7" s="6" customFormat="1" ht="15" x14ac:dyDescent="0.25">
      <c r="A819" s="327" t="s">
        <v>2556</v>
      </c>
      <c r="B819" s="60" t="s">
        <v>3153</v>
      </c>
      <c r="C819" s="64" t="s">
        <v>3034</v>
      </c>
      <c r="D819" s="65" t="s">
        <v>1462</v>
      </c>
      <c r="E819" s="62">
        <v>5</v>
      </c>
      <c r="F819" s="201"/>
      <c r="G819" s="222">
        <f t="shared" si="71"/>
        <v>0</v>
      </c>
    </row>
    <row r="820" spans="1:7" s="6" customFormat="1" ht="15" x14ac:dyDescent="0.25">
      <c r="A820" s="327" t="s">
        <v>2557</v>
      </c>
      <c r="B820" s="60" t="s">
        <v>3153</v>
      </c>
      <c r="C820" s="64" t="s">
        <v>3033</v>
      </c>
      <c r="D820" s="65" t="s">
        <v>1462</v>
      </c>
      <c r="E820" s="62">
        <v>1</v>
      </c>
      <c r="F820" s="201"/>
      <c r="G820" s="222">
        <f t="shared" si="71"/>
        <v>0</v>
      </c>
    </row>
    <row r="821" spans="1:7" s="6" customFormat="1" ht="15" x14ac:dyDescent="0.25">
      <c r="A821" s="327" t="s">
        <v>2558</v>
      </c>
      <c r="B821" s="60" t="s">
        <v>3153</v>
      </c>
      <c r="C821" s="64" t="s">
        <v>3035</v>
      </c>
      <c r="D821" s="65" t="s">
        <v>1462</v>
      </c>
      <c r="E821" s="62">
        <v>2</v>
      </c>
      <c r="F821" s="201"/>
      <c r="G821" s="222">
        <f t="shared" si="71"/>
        <v>0</v>
      </c>
    </row>
    <row r="822" spans="1:7" s="6" customFormat="1" ht="15" x14ac:dyDescent="0.25">
      <c r="A822" s="327" t="s">
        <v>2559</v>
      </c>
      <c r="B822" s="60" t="s">
        <v>3153</v>
      </c>
      <c r="C822" s="64" t="s">
        <v>3036</v>
      </c>
      <c r="D822" s="65" t="s">
        <v>1462</v>
      </c>
      <c r="E822" s="62">
        <v>1</v>
      </c>
      <c r="F822" s="201"/>
      <c r="G822" s="222">
        <f>F822*E822</f>
        <v>0</v>
      </c>
    </row>
    <row r="823" spans="1:7" s="6" customFormat="1" ht="15" x14ac:dyDescent="0.25">
      <c r="A823" s="327" t="s">
        <v>2560</v>
      </c>
      <c r="B823" s="60" t="s">
        <v>3153</v>
      </c>
      <c r="C823" s="64" t="s">
        <v>3036</v>
      </c>
      <c r="D823" s="65" t="s">
        <v>1462</v>
      </c>
      <c r="E823" s="62">
        <v>1</v>
      </c>
      <c r="F823" s="201"/>
      <c r="G823" s="222">
        <f t="shared" si="71"/>
        <v>0</v>
      </c>
    </row>
    <row r="824" spans="1:7" s="6" customFormat="1" ht="15" x14ac:dyDescent="0.25">
      <c r="A824" s="327" t="s">
        <v>2561</v>
      </c>
      <c r="B824" s="60" t="s">
        <v>3153</v>
      </c>
      <c r="C824" s="64" t="s">
        <v>3037</v>
      </c>
      <c r="D824" s="65" t="s">
        <v>1462</v>
      </c>
      <c r="E824" s="62">
        <v>1</v>
      </c>
      <c r="F824" s="201"/>
      <c r="G824" s="222">
        <f t="shared" si="71"/>
        <v>0</v>
      </c>
    </row>
    <row r="825" spans="1:7" s="6" customFormat="1" ht="15" x14ac:dyDescent="0.25">
      <c r="A825" s="327" t="s">
        <v>2562</v>
      </c>
      <c r="B825" s="60" t="s">
        <v>3153</v>
      </c>
      <c r="C825" s="64" t="s">
        <v>3038</v>
      </c>
      <c r="D825" s="65" t="s">
        <v>1462</v>
      </c>
      <c r="E825" s="62">
        <v>1</v>
      </c>
      <c r="F825" s="201"/>
      <c r="G825" s="222">
        <f t="shared" si="71"/>
        <v>0</v>
      </c>
    </row>
    <row r="826" spans="1:7" s="6" customFormat="1" ht="15" x14ac:dyDescent="0.25">
      <c r="A826" s="327" t="s">
        <v>280</v>
      </c>
      <c r="B826" s="60" t="s">
        <v>3153</v>
      </c>
      <c r="C826" s="64" t="s">
        <v>3039</v>
      </c>
      <c r="D826" s="65" t="s">
        <v>1462</v>
      </c>
      <c r="E826" s="62">
        <v>1</v>
      </c>
      <c r="F826" s="201"/>
      <c r="G826" s="222">
        <f t="shared" si="71"/>
        <v>0</v>
      </c>
    </row>
    <row r="827" spans="1:7" s="6" customFormat="1" ht="15" x14ac:dyDescent="0.25">
      <c r="A827" s="327" t="s">
        <v>2563</v>
      </c>
      <c r="B827" s="60" t="s">
        <v>3153</v>
      </c>
      <c r="C827" s="64" t="s">
        <v>3040</v>
      </c>
      <c r="D827" s="65" t="s">
        <v>1462</v>
      </c>
      <c r="E827" s="62">
        <v>1</v>
      </c>
      <c r="F827" s="201"/>
      <c r="G827" s="222">
        <f t="shared" si="71"/>
        <v>0</v>
      </c>
    </row>
    <row r="828" spans="1:7" s="6" customFormat="1" ht="15" x14ac:dyDescent="0.25">
      <c r="A828" s="327" t="s">
        <v>2564</v>
      </c>
      <c r="B828" s="60" t="s">
        <v>3153</v>
      </c>
      <c r="C828" s="64" t="s">
        <v>3041</v>
      </c>
      <c r="D828" s="65" t="s">
        <v>1462</v>
      </c>
      <c r="E828" s="62">
        <v>1</v>
      </c>
      <c r="F828" s="201"/>
      <c r="G828" s="222">
        <f t="shared" si="71"/>
        <v>0</v>
      </c>
    </row>
    <row r="829" spans="1:7" s="6" customFormat="1" ht="15" x14ac:dyDescent="0.25">
      <c r="A829" s="327" t="s">
        <v>2565</v>
      </c>
      <c r="B829" s="60" t="s">
        <v>3153</v>
      </c>
      <c r="C829" s="64" t="s">
        <v>3042</v>
      </c>
      <c r="D829" s="65" t="s">
        <v>1462</v>
      </c>
      <c r="E829" s="62">
        <v>1</v>
      </c>
      <c r="F829" s="201"/>
      <c r="G829" s="222">
        <f t="shared" si="71"/>
        <v>0</v>
      </c>
    </row>
    <row r="830" spans="1:7" s="6" customFormat="1" ht="15" x14ac:dyDescent="0.25">
      <c r="A830" s="327" t="s">
        <v>2566</v>
      </c>
      <c r="B830" s="60" t="s">
        <v>3153</v>
      </c>
      <c r="C830" s="64" t="s">
        <v>3043</v>
      </c>
      <c r="D830" s="65" t="s">
        <v>1462</v>
      </c>
      <c r="E830" s="62">
        <v>1</v>
      </c>
      <c r="F830" s="201"/>
      <c r="G830" s="222">
        <f t="shared" si="71"/>
        <v>0</v>
      </c>
    </row>
    <row r="831" spans="1:7" s="6" customFormat="1" ht="15" x14ac:dyDescent="0.25">
      <c r="A831" s="327" t="s">
        <v>2567</v>
      </c>
      <c r="B831" s="60" t="s">
        <v>3153</v>
      </c>
      <c r="C831" s="64" t="s">
        <v>3044</v>
      </c>
      <c r="D831" s="65" t="s">
        <v>1462</v>
      </c>
      <c r="E831" s="62">
        <v>7</v>
      </c>
      <c r="F831" s="201"/>
      <c r="G831" s="222">
        <f t="shared" si="71"/>
        <v>0</v>
      </c>
    </row>
    <row r="832" spans="1:7" s="6" customFormat="1" ht="15" x14ac:dyDescent="0.25">
      <c r="A832" s="327" t="s">
        <v>2568</v>
      </c>
      <c r="B832" s="60" t="s">
        <v>3153</v>
      </c>
      <c r="C832" s="64" t="s">
        <v>3045</v>
      </c>
      <c r="D832" s="65" t="s">
        <v>1462</v>
      </c>
      <c r="E832" s="62">
        <v>1</v>
      </c>
      <c r="F832" s="201"/>
      <c r="G832" s="222">
        <f t="shared" si="71"/>
        <v>0</v>
      </c>
    </row>
    <row r="833" spans="1:7" s="6" customFormat="1" ht="15" x14ac:dyDescent="0.25">
      <c r="A833" s="327" t="s">
        <v>2569</v>
      </c>
      <c r="B833" s="60" t="s">
        <v>3153</v>
      </c>
      <c r="C833" s="64" t="s">
        <v>3060</v>
      </c>
      <c r="D833" s="65" t="s">
        <v>1462</v>
      </c>
      <c r="E833" s="62">
        <v>1</v>
      </c>
      <c r="F833" s="201"/>
      <c r="G833" s="222">
        <f>F833*E833</f>
        <v>0</v>
      </c>
    </row>
    <row r="834" spans="1:7" s="6" customFormat="1" ht="15" x14ac:dyDescent="0.25">
      <c r="A834" s="327" t="s">
        <v>2570</v>
      </c>
      <c r="B834" s="60" t="s">
        <v>3153</v>
      </c>
      <c r="C834" s="64" t="s">
        <v>3061</v>
      </c>
      <c r="D834" s="65" t="s">
        <v>1462</v>
      </c>
      <c r="E834" s="62">
        <v>1</v>
      </c>
      <c r="F834" s="201"/>
      <c r="G834" s="222">
        <f t="shared" si="71"/>
        <v>0</v>
      </c>
    </row>
    <row r="835" spans="1:7" s="6" customFormat="1" ht="15" x14ac:dyDescent="0.25">
      <c r="A835" s="327" t="s">
        <v>2571</v>
      </c>
      <c r="B835" s="60" t="s">
        <v>3153</v>
      </c>
      <c r="C835" s="64" t="s">
        <v>3061</v>
      </c>
      <c r="D835" s="65" t="s">
        <v>1462</v>
      </c>
      <c r="E835" s="62">
        <v>4</v>
      </c>
      <c r="F835" s="201"/>
      <c r="G835" s="222">
        <f t="shared" si="71"/>
        <v>0</v>
      </c>
    </row>
    <row r="836" spans="1:7" s="6" customFormat="1" ht="15" x14ac:dyDescent="0.25">
      <c r="A836" s="327" t="s">
        <v>2572</v>
      </c>
      <c r="B836" s="60" t="s">
        <v>3153</v>
      </c>
      <c r="C836" s="64" t="s">
        <v>3062</v>
      </c>
      <c r="D836" s="65" t="s">
        <v>1462</v>
      </c>
      <c r="E836" s="62">
        <v>2</v>
      </c>
      <c r="F836" s="201"/>
      <c r="G836" s="222">
        <f t="shared" si="71"/>
        <v>0</v>
      </c>
    </row>
    <row r="837" spans="1:7" s="6" customFormat="1" ht="15" x14ac:dyDescent="0.25">
      <c r="A837" s="327" t="s">
        <v>2573</v>
      </c>
      <c r="B837" s="60" t="s">
        <v>3153</v>
      </c>
      <c r="C837" s="64" t="s">
        <v>3063</v>
      </c>
      <c r="D837" s="65" t="s">
        <v>1462</v>
      </c>
      <c r="E837" s="62">
        <v>4</v>
      </c>
      <c r="F837" s="201"/>
      <c r="G837" s="222">
        <f t="shared" si="71"/>
        <v>0</v>
      </c>
    </row>
    <row r="838" spans="1:7" s="6" customFormat="1" ht="15" x14ac:dyDescent="0.25">
      <c r="A838" s="327" t="s">
        <v>2574</v>
      </c>
      <c r="B838" s="60" t="s">
        <v>3153</v>
      </c>
      <c r="C838" s="64" t="s">
        <v>3063</v>
      </c>
      <c r="D838" s="65" t="s">
        <v>1462</v>
      </c>
      <c r="E838" s="62">
        <v>4</v>
      </c>
      <c r="F838" s="201"/>
      <c r="G838" s="222">
        <f t="shared" si="71"/>
        <v>0</v>
      </c>
    </row>
    <row r="839" spans="1:7" s="6" customFormat="1" ht="15" x14ac:dyDescent="0.25">
      <c r="A839" s="327" t="s">
        <v>2575</v>
      </c>
      <c r="B839" s="60" t="s">
        <v>3153</v>
      </c>
      <c r="C839" s="64" t="s">
        <v>3064</v>
      </c>
      <c r="D839" s="65" t="s">
        <v>1462</v>
      </c>
      <c r="E839" s="62">
        <v>1</v>
      </c>
      <c r="F839" s="201"/>
      <c r="G839" s="222">
        <f t="shared" si="71"/>
        <v>0</v>
      </c>
    </row>
    <row r="840" spans="1:7" s="6" customFormat="1" ht="15" x14ac:dyDescent="0.25">
      <c r="A840" s="327" t="s">
        <v>2899</v>
      </c>
      <c r="B840" s="60" t="s">
        <v>3153</v>
      </c>
      <c r="C840" s="64" t="s">
        <v>3064</v>
      </c>
      <c r="D840" s="65" t="s">
        <v>1462</v>
      </c>
      <c r="E840" s="62">
        <v>1</v>
      </c>
      <c r="F840" s="201"/>
      <c r="G840" s="222">
        <f t="shared" si="71"/>
        <v>0</v>
      </c>
    </row>
    <row r="841" spans="1:7" s="6" customFormat="1" ht="15" x14ac:dyDescent="0.25">
      <c r="A841" s="327" t="s">
        <v>2576</v>
      </c>
      <c r="B841" s="60" t="s">
        <v>3153</v>
      </c>
      <c r="C841" s="64" t="s">
        <v>3065</v>
      </c>
      <c r="D841" s="65" t="s">
        <v>1462</v>
      </c>
      <c r="E841" s="62">
        <v>2</v>
      </c>
      <c r="F841" s="201"/>
      <c r="G841" s="222">
        <f t="shared" si="71"/>
        <v>0</v>
      </c>
    </row>
    <row r="842" spans="1:7" s="6" customFormat="1" ht="15" x14ac:dyDescent="0.25">
      <c r="A842" s="327" t="s">
        <v>2577</v>
      </c>
      <c r="B842" s="60" t="s">
        <v>3153</v>
      </c>
      <c r="C842" s="64" t="s">
        <v>3065</v>
      </c>
      <c r="D842" s="65" t="s">
        <v>1462</v>
      </c>
      <c r="E842" s="62">
        <v>2</v>
      </c>
      <c r="F842" s="201"/>
      <c r="G842" s="222">
        <f t="shared" si="71"/>
        <v>0</v>
      </c>
    </row>
    <row r="843" spans="1:7" s="6" customFormat="1" ht="15" x14ac:dyDescent="0.25">
      <c r="A843" s="327" t="s">
        <v>2578</v>
      </c>
      <c r="B843" s="60" t="s">
        <v>3153</v>
      </c>
      <c r="C843" s="64" t="s">
        <v>3066</v>
      </c>
      <c r="D843" s="65" t="s">
        <v>1462</v>
      </c>
      <c r="E843" s="62">
        <v>2</v>
      </c>
      <c r="F843" s="201"/>
      <c r="G843" s="222">
        <f t="shared" si="71"/>
        <v>0</v>
      </c>
    </row>
    <row r="844" spans="1:7" s="6" customFormat="1" ht="15" x14ac:dyDescent="0.25">
      <c r="A844" s="327" t="s">
        <v>2579</v>
      </c>
      <c r="B844" s="60" t="s">
        <v>3153</v>
      </c>
      <c r="C844" s="64" t="s">
        <v>3066</v>
      </c>
      <c r="D844" s="65" t="s">
        <v>1462</v>
      </c>
      <c r="E844" s="62">
        <v>2</v>
      </c>
      <c r="F844" s="201"/>
      <c r="G844" s="222">
        <f>F844*E844</f>
        <v>0</v>
      </c>
    </row>
    <row r="845" spans="1:7" s="6" customFormat="1" ht="15" x14ac:dyDescent="0.25">
      <c r="A845" s="327" t="s">
        <v>2580</v>
      </c>
      <c r="B845" s="60" t="s">
        <v>3153</v>
      </c>
      <c r="C845" s="64" t="s">
        <v>3067</v>
      </c>
      <c r="D845" s="65" t="s">
        <v>1462</v>
      </c>
      <c r="E845" s="62">
        <v>13</v>
      </c>
      <c r="F845" s="201"/>
      <c r="G845" s="222">
        <f t="shared" si="71"/>
        <v>0</v>
      </c>
    </row>
    <row r="846" spans="1:7" s="6" customFormat="1" ht="15" x14ac:dyDescent="0.25">
      <c r="A846" s="327" t="s">
        <v>2581</v>
      </c>
      <c r="B846" s="60" t="s">
        <v>3153</v>
      </c>
      <c r="C846" s="64" t="s">
        <v>3068</v>
      </c>
      <c r="D846" s="65" t="s">
        <v>1462</v>
      </c>
      <c r="E846" s="62">
        <v>3</v>
      </c>
      <c r="F846" s="201"/>
      <c r="G846" s="222">
        <f t="shared" si="71"/>
        <v>0</v>
      </c>
    </row>
    <row r="847" spans="1:7" s="6" customFormat="1" ht="15" x14ac:dyDescent="0.25">
      <c r="A847" s="327" t="s">
        <v>2582</v>
      </c>
      <c r="B847" s="60" t="s">
        <v>3153</v>
      </c>
      <c r="C847" s="64" t="s">
        <v>3069</v>
      </c>
      <c r="D847" s="65" t="s">
        <v>1462</v>
      </c>
      <c r="E847" s="62">
        <v>1</v>
      </c>
      <c r="F847" s="201"/>
      <c r="G847" s="222">
        <f t="shared" si="71"/>
        <v>0</v>
      </c>
    </row>
    <row r="848" spans="1:7" s="6" customFormat="1" ht="15" x14ac:dyDescent="0.25">
      <c r="A848" s="327" t="s">
        <v>2583</v>
      </c>
      <c r="B848" s="60" t="s">
        <v>3153</v>
      </c>
      <c r="C848" s="64" t="s">
        <v>3070</v>
      </c>
      <c r="D848" s="65" t="s">
        <v>1462</v>
      </c>
      <c r="E848" s="62">
        <v>1</v>
      </c>
      <c r="F848" s="201"/>
      <c r="G848" s="222">
        <f t="shared" si="71"/>
        <v>0</v>
      </c>
    </row>
    <row r="849" spans="1:7" s="6" customFormat="1" ht="15" x14ac:dyDescent="0.25">
      <c r="A849" s="327" t="s">
        <v>2900</v>
      </c>
      <c r="B849" s="60" t="s">
        <v>3153</v>
      </c>
      <c r="C849" s="64" t="s">
        <v>3070</v>
      </c>
      <c r="D849" s="65" t="s">
        <v>1462</v>
      </c>
      <c r="E849" s="62">
        <v>20</v>
      </c>
      <c r="F849" s="201"/>
      <c r="G849" s="222">
        <f t="shared" si="71"/>
        <v>0</v>
      </c>
    </row>
    <row r="850" spans="1:7" s="6" customFormat="1" ht="15" x14ac:dyDescent="0.25">
      <c r="A850" s="327" t="s">
        <v>2584</v>
      </c>
      <c r="B850" s="60" t="s">
        <v>3153</v>
      </c>
      <c r="C850" s="64" t="s">
        <v>3070</v>
      </c>
      <c r="D850" s="65" t="s">
        <v>1462</v>
      </c>
      <c r="E850" s="62">
        <v>2</v>
      </c>
      <c r="F850" s="201"/>
      <c r="G850" s="222">
        <f t="shared" si="71"/>
        <v>0</v>
      </c>
    </row>
    <row r="851" spans="1:7" s="6" customFormat="1" ht="15" x14ac:dyDescent="0.25">
      <c r="A851" s="327" t="s">
        <v>2585</v>
      </c>
      <c r="B851" s="60" t="s">
        <v>3153</v>
      </c>
      <c r="C851" s="64" t="s">
        <v>3070</v>
      </c>
      <c r="D851" s="65" t="s">
        <v>1462</v>
      </c>
      <c r="E851" s="62">
        <v>4</v>
      </c>
      <c r="F851" s="201"/>
      <c r="G851" s="222">
        <f t="shared" si="71"/>
        <v>0</v>
      </c>
    </row>
    <row r="852" spans="1:7" s="6" customFormat="1" ht="15" x14ac:dyDescent="0.25">
      <c r="A852" s="327" t="s">
        <v>2586</v>
      </c>
      <c r="B852" s="60" t="s">
        <v>3153</v>
      </c>
      <c r="C852" s="64" t="s">
        <v>3071</v>
      </c>
      <c r="D852" s="65" t="s">
        <v>1462</v>
      </c>
      <c r="E852" s="62">
        <v>6</v>
      </c>
      <c r="F852" s="201"/>
      <c r="G852" s="222">
        <f t="shared" si="71"/>
        <v>0</v>
      </c>
    </row>
    <row r="853" spans="1:7" s="6" customFormat="1" ht="15" x14ac:dyDescent="0.25">
      <c r="A853" s="327" t="s">
        <v>2901</v>
      </c>
      <c r="B853" s="60" t="s">
        <v>3153</v>
      </c>
      <c r="C853" s="64" t="s">
        <v>3072</v>
      </c>
      <c r="D853" s="65" t="s">
        <v>1462</v>
      </c>
      <c r="E853" s="62">
        <v>1</v>
      </c>
      <c r="F853" s="201"/>
      <c r="G853" s="222">
        <f t="shared" si="71"/>
        <v>0</v>
      </c>
    </row>
    <row r="854" spans="1:7" s="6" customFormat="1" ht="15" x14ac:dyDescent="0.25">
      <c r="A854" s="327" t="s">
        <v>2902</v>
      </c>
      <c r="B854" s="60" t="s">
        <v>3153</v>
      </c>
      <c r="C854" s="64" t="s">
        <v>3072</v>
      </c>
      <c r="D854" s="65" t="s">
        <v>1462</v>
      </c>
      <c r="E854" s="62">
        <v>1</v>
      </c>
      <c r="F854" s="201"/>
      <c r="G854" s="222">
        <f t="shared" si="71"/>
        <v>0</v>
      </c>
    </row>
    <row r="855" spans="1:7" s="6" customFormat="1" ht="15" x14ac:dyDescent="0.25">
      <c r="A855" s="327" t="s">
        <v>2587</v>
      </c>
      <c r="B855" s="60" t="s">
        <v>3153</v>
      </c>
      <c r="C855" s="64" t="s">
        <v>3073</v>
      </c>
      <c r="D855" s="65" t="s">
        <v>1462</v>
      </c>
      <c r="E855" s="62">
        <v>1</v>
      </c>
      <c r="F855" s="201"/>
      <c r="G855" s="222">
        <f t="shared" si="71"/>
        <v>0</v>
      </c>
    </row>
    <row r="856" spans="1:7" s="6" customFormat="1" ht="15" x14ac:dyDescent="0.25">
      <c r="A856" s="327" t="s">
        <v>2588</v>
      </c>
      <c r="B856" s="60" t="s">
        <v>3153</v>
      </c>
      <c r="C856" s="64" t="s">
        <v>3074</v>
      </c>
      <c r="D856" s="65" t="s">
        <v>1462</v>
      </c>
      <c r="E856" s="62">
        <v>1</v>
      </c>
      <c r="F856" s="201"/>
      <c r="G856" s="222">
        <f>F856*E856</f>
        <v>0</v>
      </c>
    </row>
    <row r="857" spans="1:7" s="6" customFormat="1" ht="15" x14ac:dyDescent="0.25">
      <c r="A857" s="327" t="s">
        <v>2589</v>
      </c>
      <c r="B857" s="60" t="s">
        <v>3153</v>
      </c>
      <c r="C857" s="64" t="s">
        <v>2366</v>
      </c>
      <c r="D857" s="65" t="s">
        <v>1462</v>
      </c>
      <c r="E857" s="62">
        <v>20</v>
      </c>
      <c r="F857" s="201"/>
      <c r="G857" s="222">
        <f t="shared" si="71"/>
        <v>0</v>
      </c>
    </row>
    <row r="858" spans="1:7" s="6" customFormat="1" ht="15" x14ac:dyDescent="0.25">
      <c r="A858" s="327" t="s">
        <v>2590</v>
      </c>
      <c r="B858" s="60" t="s">
        <v>3153</v>
      </c>
      <c r="C858" s="64" t="s">
        <v>2367</v>
      </c>
      <c r="D858" s="65" t="s">
        <v>1462</v>
      </c>
      <c r="E858" s="62">
        <v>1</v>
      </c>
      <c r="F858" s="201"/>
      <c r="G858" s="222">
        <f t="shared" si="71"/>
        <v>0</v>
      </c>
    </row>
    <row r="859" spans="1:7" s="6" customFormat="1" ht="15" x14ac:dyDescent="0.25">
      <c r="A859" s="327" t="s">
        <v>2591</v>
      </c>
      <c r="B859" s="60" t="s">
        <v>3153</v>
      </c>
      <c r="C859" s="64" t="s">
        <v>2368</v>
      </c>
      <c r="D859" s="65" t="s">
        <v>1462</v>
      </c>
      <c r="E859" s="62">
        <v>1</v>
      </c>
      <c r="F859" s="201"/>
      <c r="G859" s="222">
        <f t="shared" si="71"/>
        <v>0</v>
      </c>
    </row>
    <row r="860" spans="1:7" s="6" customFormat="1" ht="15" x14ac:dyDescent="0.25">
      <c r="A860" s="327" t="s">
        <v>2592</v>
      </c>
      <c r="B860" s="60" t="s">
        <v>3153</v>
      </c>
      <c r="C860" s="64" t="s">
        <v>2404</v>
      </c>
      <c r="D860" s="65" t="s">
        <v>1462</v>
      </c>
      <c r="E860" s="62">
        <v>1</v>
      </c>
      <c r="F860" s="201"/>
      <c r="G860" s="222">
        <f t="shared" si="71"/>
        <v>0</v>
      </c>
    </row>
    <row r="861" spans="1:7" s="6" customFormat="1" ht="15" x14ac:dyDescent="0.25">
      <c r="A861" s="327" t="s">
        <v>2593</v>
      </c>
      <c r="B861" s="60" t="s">
        <v>3153</v>
      </c>
      <c r="C861" s="64" t="s">
        <v>2462</v>
      </c>
      <c r="D861" s="65" t="s">
        <v>1462</v>
      </c>
      <c r="E861" s="62">
        <v>1</v>
      </c>
      <c r="F861" s="201"/>
      <c r="G861" s="222">
        <f t="shared" si="71"/>
        <v>0</v>
      </c>
    </row>
    <row r="862" spans="1:7" s="6" customFormat="1" ht="15" x14ac:dyDescent="0.25">
      <c r="A862" s="327" t="s">
        <v>2594</v>
      </c>
      <c r="B862" s="60" t="s">
        <v>3153</v>
      </c>
      <c r="C862" s="64" t="s">
        <v>2415</v>
      </c>
      <c r="D862" s="65" t="s">
        <v>1462</v>
      </c>
      <c r="E862" s="62">
        <v>4</v>
      </c>
      <c r="F862" s="201"/>
      <c r="G862" s="222">
        <f t="shared" si="71"/>
        <v>0</v>
      </c>
    </row>
    <row r="863" spans="1:7" s="6" customFormat="1" ht="15" x14ac:dyDescent="0.25">
      <c r="A863" s="327" t="s">
        <v>2595</v>
      </c>
      <c r="B863" s="60" t="s">
        <v>3153</v>
      </c>
      <c r="C863" s="64" t="s">
        <v>2416</v>
      </c>
      <c r="D863" s="65" t="s">
        <v>1462</v>
      </c>
      <c r="E863" s="62">
        <v>2</v>
      </c>
      <c r="F863" s="201"/>
      <c r="G863" s="222">
        <f t="shared" si="71"/>
        <v>0</v>
      </c>
    </row>
    <row r="864" spans="1:7" s="6" customFormat="1" ht="15" x14ac:dyDescent="0.25">
      <c r="A864" s="327" t="s">
        <v>2596</v>
      </c>
      <c r="B864" s="60" t="s">
        <v>3153</v>
      </c>
      <c r="C864" s="64" t="s">
        <v>2463</v>
      </c>
      <c r="D864" s="65" t="s">
        <v>1462</v>
      </c>
      <c r="E864" s="62">
        <v>1</v>
      </c>
      <c r="F864" s="201"/>
      <c r="G864" s="222">
        <f t="shared" si="71"/>
        <v>0</v>
      </c>
    </row>
    <row r="865" spans="1:7" s="6" customFormat="1" ht="15" x14ac:dyDescent="0.25">
      <c r="A865" s="327" t="s">
        <v>2597</v>
      </c>
      <c r="B865" s="60" t="s">
        <v>3153</v>
      </c>
      <c r="C865" s="64" t="s">
        <v>2417</v>
      </c>
      <c r="D865" s="65" t="s">
        <v>1462</v>
      </c>
      <c r="E865" s="62">
        <v>4</v>
      </c>
      <c r="F865" s="201"/>
      <c r="G865" s="222">
        <f t="shared" si="71"/>
        <v>0</v>
      </c>
    </row>
    <row r="866" spans="1:7" s="6" customFormat="1" ht="15" x14ac:dyDescent="0.25">
      <c r="A866" s="327" t="s">
        <v>2598</v>
      </c>
      <c r="B866" s="60" t="s">
        <v>3153</v>
      </c>
      <c r="C866" s="64" t="s">
        <v>2464</v>
      </c>
      <c r="D866" s="65" t="s">
        <v>1462</v>
      </c>
      <c r="E866" s="62">
        <v>1</v>
      </c>
      <c r="F866" s="201"/>
      <c r="G866" s="222">
        <f t="shared" si="71"/>
        <v>0</v>
      </c>
    </row>
    <row r="867" spans="1:7" s="6" customFormat="1" ht="15" x14ac:dyDescent="0.25">
      <c r="A867" s="327" t="s">
        <v>2599</v>
      </c>
      <c r="B867" s="60" t="s">
        <v>3153</v>
      </c>
      <c r="C867" s="64" t="s">
        <v>2405</v>
      </c>
      <c r="D867" s="65" t="s">
        <v>1462</v>
      </c>
      <c r="E867" s="62">
        <v>1</v>
      </c>
      <c r="F867" s="201"/>
      <c r="G867" s="222">
        <f t="shared" si="71"/>
        <v>0</v>
      </c>
    </row>
    <row r="868" spans="1:7" s="6" customFormat="1" ht="15" x14ac:dyDescent="0.25">
      <c r="A868" s="327" t="s">
        <v>2600</v>
      </c>
      <c r="B868" s="60" t="s">
        <v>3153</v>
      </c>
      <c r="C868" s="64" t="s">
        <v>2418</v>
      </c>
      <c r="D868" s="65" t="s">
        <v>1462</v>
      </c>
      <c r="E868" s="62">
        <v>2</v>
      </c>
      <c r="F868" s="201"/>
      <c r="G868" s="222">
        <f t="shared" si="71"/>
        <v>0</v>
      </c>
    </row>
    <row r="869" spans="1:7" s="6" customFormat="1" ht="15" x14ac:dyDescent="0.25">
      <c r="A869" s="327" t="s">
        <v>2903</v>
      </c>
      <c r="B869" s="60" t="s">
        <v>3153</v>
      </c>
      <c r="C869" s="64" t="s">
        <v>2465</v>
      </c>
      <c r="D869" s="65" t="s">
        <v>1462</v>
      </c>
      <c r="E869" s="62">
        <v>1</v>
      </c>
      <c r="F869" s="201"/>
      <c r="G869" s="222">
        <f t="shared" si="71"/>
        <v>0</v>
      </c>
    </row>
    <row r="870" spans="1:7" s="6" customFormat="1" ht="15" x14ac:dyDescent="0.25">
      <c r="A870" s="327" t="s">
        <v>2601</v>
      </c>
      <c r="B870" s="60" t="s">
        <v>3153</v>
      </c>
      <c r="C870" s="64" t="s">
        <v>2369</v>
      </c>
      <c r="D870" s="65" t="s">
        <v>1462</v>
      </c>
      <c r="E870" s="62">
        <v>2</v>
      </c>
      <c r="F870" s="201"/>
      <c r="G870" s="222">
        <f>F870*E870</f>
        <v>0</v>
      </c>
    </row>
    <row r="871" spans="1:7" s="6" customFormat="1" ht="15" x14ac:dyDescent="0.25">
      <c r="A871" s="327" t="s">
        <v>2602</v>
      </c>
      <c r="B871" s="60" t="s">
        <v>3153</v>
      </c>
      <c r="C871" s="64" t="s">
        <v>2406</v>
      </c>
      <c r="D871" s="65" t="s">
        <v>1462</v>
      </c>
      <c r="E871" s="62">
        <v>1</v>
      </c>
      <c r="F871" s="201"/>
      <c r="G871" s="222">
        <f t="shared" si="71"/>
        <v>0</v>
      </c>
    </row>
    <row r="872" spans="1:7" s="6" customFormat="1" ht="15" x14ac:dyDescent="0.25">
      <c r="A872" s="327" t="s">
        <v>2603</v>
      </c>
      <c r="B872" s="60" t="s">
        <v>3153</v>
      </c>
      <c r="C872" s="64" t="s">
        <v>2407</v>
      </c>
      <c r="D872" s="65" t="s">
        <v>1462</v>
      </c>
      <c r="E872" s="62">
        <v>2</v>
      </c>
      <c r="F872" s="201"/>
      <c r="G872" s="222">
        <f t="shared" si="71"/>
        <v>0</v>
      </c>
    </row>
    <row r="873" spans="1:7" s="6" customFormat="1" ht="15" x14ac:dyDescent="0.25">
      <c r="A873" s="327" t="s">
        <v>2604</v>
      </c>
      <c r="B873" s="60" t="s">
        <v>3153</v>
      </c>
      <c r="C873" s="64" t="s">
        <v>2455</v>
      </c>
      <c r="D873" s="65" t="s">
        <v>1462</v>
      </c>
      <c r="E873" s="62">
        <v>1</v>
      </c>
      <c r="F873" s="201"/>
      <c r="G873" s="222">
        <f t="shared" ref="G873:G876" si="72">F873*E873</f>
        <v>0</v>
      </c>
    </row>
    <row r="874" spans="1:7" s="6" customFormat="1" ht="15" x14ac:dyDescent="0.25">
      <c r="A874" s="327" t="s">
        <v>2605</v>
      </c>
      <c r="B874" s="60" t="s">
        <v>3153</v>
      </c>
      <c r="C874" s="64" t="s">
        <v>2370</v>
      </c>
      <c r="D874" s="65" t="s">
        <v>1462</v>
      </c>
      <c r="E874" s="62">
        <v>4</v>
      </c>
      <c r="F874" s="201"/>
      <c r="G874" s="222">
        <f t="shared" si="72"/>
        <v>0</v>
      </c>
    </row>
    <row r="875" spans="1:7" s="6" customFormat="1" ht="15" x14ac:dyDescent="0.25">
      <c r="A875" s="327" t="s">
        <v>2606</v>
      </c>
      <c r="B875" s="60" t="s">
        <v>3153</v>
      </c>
      <c r="C875" s="64" t="s">
        <v>2371</v>
      </c>
      <c r="D875" s="65" t="s">
        <v>1462</v>
      </c>
      <c r="E875" s="62">
        <v>2</v>
      </c>
      <c r="F875" s="201"/>
      <c r="G875" s="222">
        <f t="shared" si="72"/>
        <v>0</v>
      </c>
    </row>
    <row r="876" spans="1:7" s="6" customFormat="1" ht="15" x14ac:dyDescent="0.25">
      <c r="A876" s="327" t="s">
        <v>2607</v>
      </c>
      <c r="B876" s="60" t="s">
        <v>3153</v>
      </c>
      <c r="C876" s="64" t="s">
        <v>2419</v>
      </c>
      <c r="D876" s="65" t="s">
        <v>1462</v>
      </c>
      <c r="E876" s="62">
        <v>2</v>
      </c>
      <c r="F876" s="201"/>
      <c r="G876" s="222">
        <f t="shared" si="72"/>
        <v>0</v>
      </c>
    </row>
    <row r="877" spans="1:7" s="6" customFormat="1" ht="15" x14ac:dyDescent="0.25">
      <c r="A877" s="327" t="s">
        <v>2608</v>
      </c>
      <c r="B877" s="60" t="s">
        <v>3153</v>
      </c>
      <c r="C877" s="64" t="s">
        <v>2420</v>
      </c>
      <c r="D877" s="65" t="s">
        <v>1462</v>
      </c>
      <c r="E877" s="62">
        <v>22</v>
      </c>
      <c r="F877" s="201"/>
      <c r="G877" s="222">
        <f>F877*E877</f>
        <v>0</v>
      </c>
    </row>
    <row r="878" spans="1:7" s="6" customFormat="1" ht="15" x14ac:dyDescent="0.25">
      <c r="A878" s="327" t="s">
        <v>2609</v>
      </c>
      <c r="B878" s="60" t="s">
        <v>3153</v>
      </c>
      <c r="C878" s="64" t="s">
        <v>2399</v>
      </c>
      <c r="D878" s="65" t="s">
        <v>1462</v>
      </c>
      <c r="E878" s="62">
        <v>18</v>
      </c>
      <c r="F878" s="201"/>
      <c r="G878" s="222">
        <f t="shared" ref="G878:G898" si="73">F878*E878</f>
        <v>0</v>
      </c>
    </row>
    <row r="879" spans="1:7" s="6" customFormat="1" ht="15" x14ac:dyDescent="0.25">
      <c r="A879" s="327" t="s">
        <v>2610</v>
      </c>
      <c r="B879" s="60" t="s">
        <v>3153</v>
      </c>
      <c r="C879" s="64" t="s">
        <v>2456</v>
      </c>
      <c r="D879" s="65" t="s">
        <v>1462</v>
      </c>
      <c r="E879" s="62">
        <v>2</v>
      </c>
      <c r="F879" s="201"/>
      <c r="G879" s="222">
        <f t="shared" si="73"/>
        <v>0</v>
      </c>
    </row>
    <row r="880" spans="1:7" s="6" customFormat="1" ht="15" x14ac:dyDescent="0.25">
      <c r="A880" s="327" t="s">
        <v>2611</v>
      </c>
      <c r="B880" s="60" t="s">
        <v>3153</v>
      </c>
      <c r="C880" s="64" t="s">
        <v>2421</v>
      </c>
      <c r="D880" s="65" t="s">
        <v>1462</v>
      </c>
      <c r="E880" s="62">
        <v>3</v>
      </c>
      <c r="F880" s="201"/>
      <c r="G880" s="222">
        <f t="shared" si="73"/>
        <v>0</v>
      </c>
    </row>
    <row r="881" spans="1:7" s="6" customFormat="1" ht="15" x14ac:dyDescent="0.25">
      <c r="A881" s="327" t="s">
        <v>2612</v>
      </c>
      <c r="B881" s="60" t="s">
        <v>3153</v>
      </c>
      <c r="C881" s="64" t="s">
        <v>2422</v>
      </c>
      <c r="D881" s="65" t="s">
        <v>1462</v>
      </c>
      <c r="E881" s="62">
        <v>3</v>
      </c>
      <c r="F881" s="201"/>
      <c r="G881" s="222">
        <f t="shared" si="73"/>
        <v>0</v>
      </c>
    </row>
    <row r="882" spans="1:7" s="6" customFormat="1" ht="15" x14ac:dyDescent="0.25">
      <c r="A882" s="327" t="s">
        <v>2613</v>
      </c>
      <c r="B882" s="60" t="s">
        <v>3153</v>
      </c>
      <c r="C882" s="64" t="s">
        <v>2400</v>
      </c>
      <c r="D882" s="65" t="s">
        <v>1462</v>
      </c>
      <c r="E882" s="62">
        <v>2</v>
      </c>
      <c r="F882" s="201"/>
      <c r="G882" s="222">
        <f t="shared" si="73"/>
        <v>0</v>
      </c>
    </row>
    <row r="883" spans="1:7" s="6" customFormat="1" ht="15" x14ac:dyDescent="0.25">
      <c r="A883" s="327" t="s">
        <v>2614</v>
      </c>
      <c r="B883" s="60" t="s">
        <v>3153</v>
      </c>
      <c r="C883" s="64" t="s">
        <v>2441</v>
      </c>
      <c r="D883" s="65" t="s">
        <v>1462</v>
      </c>
      <c r="E883" s="62">
        <v>1</v>
      </c>
      <c r="F883" s="201"/>
      <c r="G883" s="222">
        <f t="shared" si="73"/>
        <v>0</v>
      </c>
    </row>
    <row r="884" spans="1:7" s="6" customFormat="1" ht="15" x14ac:dyDescent="0.25">
      <c r="A884" s="327" t="s">
        <v>2615</v>
      </c>
      <c r="B884" s="60" t="s">
        <v>3153</v>
      </c>
      <c r="C884" s="64" t="s">
        <v>2401</v>
      </c>
      <c r="D884" s="65" t="s">
        <v>1462</v>
      </c>
      <c r="E884" s="62">
        <v>6</v>
      </c>
      <c r="F884" s="201"/>
      <c r="G884" s="222">
        <f t="shared" si="73"/>
        <v>0</v>
      </c>
    </row>
    <row r="885" spans="1:7" s="6" customFormat="1" ht="15" x14ac:dyDescent="0.25">
      <c r="A885" s="327" t="s">
        <v>2616</v>
      </c>
      <c r="B885" s="60" t="s">
        <v>3153</v>
      </c>
      <c r="C885" s="64" t="s">
        <v>2372</v>
      </c>
      <c r="D885" s="65" t="s">
        <v>1462</v>
      </c>
      <c r="E885" s="62">
        <v>3</v>
      </c>
      <c r="F885" s="201"/>
      <c r="G885" s="222">
        <f t="shared" si="73"/>
        <v>0</v>
      </c>
    </row>
    <row r="886" spans="1:7" s="6" customFormat="1" ht="15" x14ac:dyDescent="0.25">
      <c r="A886" s="327" t="s">
        <v>2617</v>
      </c>
      <c r="B886" s="60" t="s">
        <v>3153</v>
      </c>
      <c r="C886" s="64" t="s">
        <v>2442</v>
      </c>
      <c r="D886" s="65" t="s">
        <v>1462</v>
      </c>
      <c r="E886" s="62">
        <v>2</v>
      </c>
      <c r="F886" s="201"/>
      <c r="G886" s="222">
        <f t="shared" si="73"/>
        <v>0</v>
      </c>
    </row>
    <row r="887" spans="1:7" s="6" customFormat="1" ht="15" x14ac:dyDescent="0.25">
      <c r="A887" s="327" t="s">
        <v>2618</v>
      </c>
      <c r="B887" s="60" t="s">
        <v>3153</v>
      </c>
      <c r="C887" s="64" t="s">
        <v>2443</v>
      </c>
      <c r="D887" s="65" t="s">
        <v>1462</v>
      </c>
      <c r="E887" s="62">
        <v>1</v>
      </c>
      <c r="F887" s="201"/>
      <c r="G887" s="222">
        <f t="shared" si="73"/>
        <v>0</v>
      </c>
    </row>
    <row r="888" spans="1:7" s="6" customFormat="1" ht="15" x14ac:dyDescent="0.25">
      <c r="A888" s="327" t="s">
        <v>2619</v>
      </c>
      <c r="B888" s="60" t="s">
        <v>3153</v>
      </c>
      <c r="C888" s="64" t="s">
        <v>2393</v>
      </c>
      <c r="D888" s="65" t="s">
        <v>1462</v>
      </c>
      <c r="E888" s="62">
        <v>1</v>
      </c>
      <c r="F888" s="201"/>
      <c r="G888" s="222">
        <f t="shared" si="73"/>
        <v>0</v>
      </c>
    </row>
    <row r="889" spans="1:7" s="6" customFormat="1" ht="15" x14ac:dyDescent="0.25">
      <c r="A889" s="327" t="s">
        <v>2620</v>
      </c>
      <c r="B889" s="60" t="s">
        <v>3153</v>
      </c>
      <c r="C889" s="64" t="s">
        <v>2502</v>
      </c>
      <c r="D889" s="65" t="s">
        <v>1462</v>
      </c>
      <c r="E889" s="62">
        <v>1</v>
      </c>
      <c r="F889" s="201"/>
      <c r="G889" s="222">
        <f t="shared" si="73"/>
        <v>0</v>
      </c>
    </row>
    <row r="890" spans="1:7" s="6" customFormat="1" ht="15" x14ac:dyDescent="0.25">
      <c r="A890" s="327" t="s">
        <v>2621</v>
      </c>
      <c r="B890" s="60" t="s">
        <v>3153</v>
      </c>
      <c r="C890" s="64" t="s">
        <v>2444</v>
      </c>
      <c r="D890" s="65" t="s">
        <v>1462</v>
      </c>
      <c r="E890" s="62">
        <v>1</v>
      </c>
      <c r="F890" s="201"/>
      <c r="G890" s="222">
        <f t="shared" si="73"/>
        <v>0</v>
      </c>
    </row>
    <row r="891" spans="1:7" s="6" customFormat="1" ht="15" x14ac:dyDescent="0.25">
      <c r="A891" s="327" t="s">
        <v>2622</v>
      </c>
      <c r="B891" s="60" t="s">
        <v>3153</v>
      </c>
      <c r="C891" s="64" t="s">
        <v>2503</v>
      </c>
      <c r="D891" s="65" t="s">
        <v>1462</v>
      </c>
      <c r="E891" s="62">
        <v>1</v>
      </c>
      <c r="F891" s="201"/>
      <c r="G891" s="222">
        <f>F891*E891</f>
        <v>0</v>
      </c>
    </row>
    <row r="892" spans="1:7" s="6" customFormat="1" ht="15" x14ac:dyDescent="0.25">
      <c r="A892" s="327" t="s">
        <v>2623</v>
      </c>
      <c r="B892" s="60" t="s">
        <v>3153</v>
      </c>
      <c r="C892" s="64" t="s">
        <v>2445</v>
      </c>
      <c r="D892" s="65" t="s">
        <v>1462</v>
      </c>
      <c r="E892" s="62">
        <v>1</v>
      </c>
      <c r="F892" s="201"/>
      <c r="G892" s="222">
        <f t="shared" si="73"/>
        <v>0</v>
      </c>
    </row>
    <row r="893" spans="1:7" s="6" customFormat="1" ht="15" x14ac:dyDescent="0.25">
      <c r="A893" s="327" t="s">
        <v>2624</v>
      </c>
      <c r="B893" s="60" t="s">
        <v>3153</v>
      </c>
      <c r="C893" s="64" t="s">
        <v>2373</v>
      </c>
      <c r="D893" s="65" t="s">
        <v>1462</v>
      </c>
      <c r="E893" s="62">
        <v>1</v>
      </c>
      <c r="F893" s="201"/>
      <c r="G893" s="222">
        <f t="shared" si="73"/>
        <v>0</v>
      </c>
    </row>
    <row r="894" spans="1:7" s="6" customFormat="1" ht="15" x14ac:dyDescent="0.25">
      <c r="A894" s="327" t="s">
        <v>2625</v>
      </c>
      <c r="B894" s="60" t="s">
        <v>3153</v>
      </c>
      <c r="C894" s="64" t="s">
        <v>2402</v>
      </c>
      <c r="D894" s="65" t="s">
        <v>1462</v>
      </c>
      <c r="E894" s="62">
        <v>1</v>
      </c>
      <c r="F894" s="201"/>
      <c r="G894" s="222">
        <f t="shared" si="73"/>
        <v>0</v>
      </c>
    </row>
    <row r="895" spans="1:7" s="6" customFormat="1" ht="15" x14ac:dyDescent="0.25">
      <c r="A895" s="327" t="s">
        <v>2626</v>
      </c>
      <c r="B895" s="60" t="s">
        <v>3153</v>
      </c>
      <c r="C895" s="64" t="s">
        <v>2374</v>
      </c>
      <c r="D895" s="65" t="s">
        <v>1462</v>
      </c>
      <c r="E895" s="62">
        <v>1</v>
      </c>
      <c r="F895" s="201"/>
      <c r="G895" s="222">
        <f t="shared" si="73"/>
        <v>0</v>
      </c>
    </row>
    <row r="896" spans="1:7" s="6" customFormat="1" ht="15" x14ac:dyDescent="0.25">
      <c r="A896" s="327" t="s">
        <v>2627</v>
      </c>
      <c r="B896" s="60" t="s">
        <v>3153</v>
      </c>
      <c r="C896" s="64" t="s">
        <v>2461</v>
      </c>
      <c r="D896" s="65" t="s">
        <v>1462</v>
      </c>
      <c r="E896" s="62">
        <v>1</v>
      </c>
      <c r="F896" s="201"/>
      <c r="G896" s="222">
        <f t="shared" si="73"/>
        <v>0</v>
      </c>
    </row>
    <row r="897" spans="1:7" s="6" customFormat="1" ht="15" x14ac:dyDescent="0.25">
      <c r="A897" s="327" t="s">
        <v>2628</v>
      </c>
      <c r="B897" s="60" t="s">
        <v>3153</v>
      </c>
      <c r="C897" s="64" t="s">
        <v>2339</v>
      </c>
      <c r="D897" s="65" t="s">
        <v>1462</v>
      </c>
      <c r="E897" s="62">
        <v>1</v>
      </c>
      <c r="F897" s="201"/>
      <c r="G897" s="222">
        <f t="shared" si="73"/>
        <v>0</v>
      </c>
    </row>
    <row r="898" spans="1:7" s="6" customFormat="1" ht="15" x14ac:dyDescent="0.25">
      <c r="A898" s="327" t="s">
        <v>2629</v>
      </c>
      <c r="B898" s="60" t="s">
        <v>3153</v>
      </c>
      <c r="C898" s="64" t="s">
        <v>2375</v>
      </c>
      <c r="D898" s="65" t="s">
        <v>1462</v>
      </c>
      <c r="E898" s="62">
        <v>1</v>
      </c>
      <c r="F898" s="201"/>
      <c r="G898" s="222">
        <f t="shared" si="73"/>
        <v>0</v>
      </c>
    </row>
    <row r="899" spans="1:7" s="6" customFormat="1" ht="15" x14ac:dyDescent="0.25">
      <c r="A899" s="327" t="s">
        <v>2630</v>
      </c>
      <c r="B899" s="60" t="s">
        <v>3153</v>
      </c>
      <c r="C899" s="64" t="s">
        <v>2394</v>
      </c>
      <c r="D899" s="65" t="s">
        <v>1462</v>
      </c>
      <c r="E899" s="62">
        <v>1</v>
      </c>
      <c r="F899" s="201"/>
      <c r="G899" s="222">
        <f>F899*E899</f>
        <v>0</v>
      </c>
    </row>
    <row r="900" spans="1:7" s="6" customFormat="1" ht="15" x14ac:dyDescent="0.25">
      <c r="A900" s="327" t="s">
        <v>2631</v>
      </c>
      <c r="B900" s="60" t="s">
        <v>3153</v>
      </c>
      <c r="C900" s="64" t="s">
        <v>2403</v>
      </c>
      <c r="D900" s="65" t="s">
        <v>1462</v>
      </c>
      <c r="E900" s="62">
        <v>1</v>
      </c>
      <c r="F900" s="201"/>
      <c r="G900" s="222">
        <f t="shared" ref="G900:G963" si="74">F900*E900</f>
        <v>0</v>
      </c>
    </row>
    <row r="901" spans="1:7" s="6" customFormat="1" ht="15" x14ac:dyDescent="0.25">
      <c r="A901" s="327" t="s">
        <v>2632</v>
      </c>
      <c r="B901" s="60" t="s">
        <v>3153</v>
      </c>
      <c r="C901" s="64" t="s">
        <v>2540</v>
      </c>
      <c r="D901" s="65" t="s">
        <v>1462</v>
      </c>
      <c r="E901" s="62">
        <v>4</v>
      </c>
      <c r="F901" s="201"/>
      <c r="G901" s="222">
        <f t="shared" si="74"/>
        <v>0</v>
      </c>
    </row>
    <row r="902" spans="1:7" s="6" customFormat="1" ht="15" x14ac:dyDescent="0.25">
      <c r="A902" s="327" t="s">
        <v>2633</v>
      </c>
      <c r="B902" s="60" t="s">
        <v>3153</v>
      </c>
      <c r="C902" s="64" t="s">
        <v>2539</v>
      </c>
      <c r="D902" s="65" t="s">
        <v>1462</v>
      </c>
      <c r="E902" s="62">
        <v>1</v>
      </c>
      <c r="F902" s="201"/>
      <c r="G902" s="222">
        <f t="shared" si="74"/>
        <v>0</v>
      </c>
    </row>
    <row r="903" spans="1:7" s="6" customFormat="1" ht="15" x14ac:dyDescent="0.25">
      <c r="A903" s="327" t="s">
        <v>2904</v>
      </c>
      <c r="B903" s="60" t="s">
        <v>3153</v>
      </c>
      <c r="C903" s="64" t="s">
        <v>2504</v>
      </c>
      <c r="D903" s="65" t="s">
        <v>1462</v>
      </c>
      <c r="E903" s="62">
        <v>1</v>
      </c>
      <c r="F903" s="201"/>
      <c r="G903" s="222">
        <f t="shared" si="74"/>
        <v>0</v>
      </c>
    </row>
    <row r="904" spans="1:7" s="6" customFormat="1" ht="15" x14ac:dyDescent="0.25">
      <c r="A904" s="327" t="s">
        <v>2634</v>
      </c>
      <c r="B904" s="60" t="s">
        <v>3153</v>
      </c>
      <c r="C904" s="64" t="s">
        <v>2505</v>
      </c>
      <c r="D904" s="65" t="s">
        <v>1462</v>
      </c>
      <c r="E904" s="62">
        <v>1</v>
      </c>
      <c r="F904" s="201"/>
      <c r="G904" s="222">
        <f t="shared" si="74"/>
        <v>0</v>
      </c>
    </row>
    <row r="905" spans="1:7" s="6" customFormat="1" ht="15" x14ac:dyDescent="0.25">
      <c r="A905" s="327" t="s">
        <v>2635</v>
      </c>
      <c r="B905" s="60" t="s">
        <v>3153</v>
      </c>
      <c r="C905" s="64" t="s">
        <v>2476</v>
      </c>
      <c r="D905" s="65" t="s">
        <v>1462</v>
      </c>
      <c r="E905" s="62">
        <v>1</v>
      </c>
      <c r="F905" s="201"/>
      <c r="G905" s="222">
        <f t="shared" si="74"/>
        <v>0</v>
      </c>
    </row>
    <row r="906" spans="1:7" s="6" customFormat="1" ht="15" x14ac:dyDescent="0.25">
      <c r="A906" s="327" t="s">
        <v>2636</v>
      </c>
      <c r="B906" s="60" t="s">
        <v>3153</v>
      </c>
      <c r="C906" s="64" t="s">
        <v>2506</v>
      </c>
      <c r="D906" s="65" t="s">
        <v>1462</v>
      </c>
      <c r="E906" s="62">
        <v>1</v>
      </c>
      <c r="F906" s="201"/>
      <c r="G906" s="222">
        <f t="shared" si="74"/>
        <v>0</v>
      </c>
    </row>
    <row r="907" spans="1:7" s="6" customFormat="1" ht="15" x14ac:dyDescent="0.25">
      <c r="A907" s="327" t="s">
        <v>2637</v>
      </c>
      <c r="B907" s="60" t="s">
        <v>3153</v>
      </c>
      <c r="C907" s="64" t="s">
        <v>2343</v>
      </c>
      <c r="D907" s="65" t="s">
        <v>1462</v>
      </c>
      <c r="E907" s="62">
        <v>1</v>
      </c>
      <c r="F907" s="201"/>
      <c r="G907" s="222">
        <f t="shared" si="74"/>
        <v>0</v>
      </c>
    </row>
    <row r="908" spans="1:7" s="6" customFormat="1" ht="15" x14ac:dyDescent="0.25">
      <c r="A908" s="327" t="s">
        <v>2638</v>
      </c>
      <c r="B908" s="60" t="s">
        <v>3153</v>
      </c>
      <c r="C908" s="64" t="s">
        <v>2344</v>
      </c>
      <c r="D908" s="65" t="s">
        <v>1462</v>
      </c>
      <c r="E908" s="62">
        <v>2</v>
      </c>
      <c r="F908" s="201"/>
      <c r="G908" s="222">
        <f t="shared" si="74"/>
        <v>0</v>
      </c>
    </row>
    <row r="909" spans="1:7" s="6" customFormat="1" ht="15" x14ac:dyDescent="0.25">
      <c r="A909" s="327" t="s">
        <v>2639</v>
      </c>
      <c r="B909" s="60" t="s">
        <v>3153</v>
      </c>
      <c r="C909" s="64" t="s">
        <v>2376</v>
      </c>
      <c r="D909" s="65" t="s">
        <v>1462</v>
      </c>
      <c r="E909" s="62">
        <v>1</v>
      </c>
      <c r="F909" s="201"/>
      <c r="G909" s="222">
        <f t="shared" si="74"/>
        <v>0</v>
      </c>
    </row>
    <row r="910" spans="1:7" s="6" customFormat="1" ht="15" x14ac:dyDescent="0.25">
      <c r="A910" s="327" t="s">
        <v>2640</v>
      </c>
      <c r="B910" s="60" t="s">
        <v>3153</v>
      </c>
      <c r="C910" s="64" t="s">
        <v>2446</v>
      </c>
      <c r="D910" s="65" t="s">
        <v>1462</v>
      </c>
      <c r="E910" s="62">
        <v>1</v>
      </c>
      <c r="F910" s="201"/>
      <c r="G910" s="222">
        <f t="shared" si="74"/>
        <v>0</v>
      </c>
    </row>
    <row r="911" spans="1:7" s="6" customFormat="1" ht="15" x14ac:dyDescent="0.25">
      <c r="A911" s="327" t="s">
        <v>2641</v>
      </c>
      <c r="B911" s="60" t="s">
        <v>3153</v>
      </c>
      <c r="C911" s="64" t="s">
        <v>2342</v>
      </c>
      <c r="D911" s="65" t="s">
        <v>1462</v>
      </c>
      <c r="E911" s="62">
        <v>1</v>
      </c>
      <c r="F911" s="201"/>
      <c r="G911" s="222">
        <f t="shared" si="74"/>
        <v>0</v>
      </c>
    </row>
    <row r="912" spans="1:7" s="6" customFormat="1" ht="15" x14ac:dyDescent="0.25">
      <c r="A912" s="327" t="s">
        <v>2642</v>
      </c>
      <c r="B912" s="60" t="s">
        <v>3153</v>
      </c>
      <c r="C912" s="64" t="s">
        <v>2377</v>
      </c>
      <c r="D912" s="65" t="s">
        <v>1462</v>
      </c>
      <c r="E912" s="62">
        <v>2</v>
      </c>
      <c r="F912" s="201"/>
      <c r="G912" s="222">
        <f t="shared" si="74"/>
        <v>0</v>
      </c>
    </row>
    <row r="913" spans="1:7" s="6" customFormat="1" ht="15" x14ac:dyDescent="0.25">
      <c r="A913" s="327" t="s">
        <v>2643</v>
      </c>
      <c r="B913" s="60" t="s">
        <v>3153</v>
      </c>
      <c r="C913" s="64" t="s">
        <v>2447</v>
      </c>
      <c r="D913" s="65" t="s">
        <v>1462</v>
      </c>
      <c r="E913" s="62">
        <v>4</v>
      </c>
      <c r="F913" s="201"/>
      <c r="G913" s="222">
        <f>F913*E913</f>
        <v>0</v>
      </c>
    </row>
    <row r="914" spans="1:7" s="6" customFormat="1" ht="15" x14ac:dyDescent="0.25">
      <c r="A914" s="327" t="s">
        <v>2644</v>
      </c>
      <c r="B914" s="60" t="s">
        <v>3153</v>
      </c>
      <c r="C914" s="64" t="s">
        <v>2448</v>
      </c>
      <c r="D914" s="65" t="s">
        <v>1462</v>
      </c>
      <c r="E914" s="62">
        <v>1</v>
      </c>
      <c r="F914" s="201"/>
      <c r="G914" s="222">
        <f t="shared" si="74"/>
        <v>0</v>
      </c>
    </row>
    <row r="915" spans="1:7" s="6" customFormat="1" ht="15" x14ac:dyDescent="0.25">
      <c r="A915" s="327" t="s">
        <v>2645</v>
      </c>
      <c r="B915" s="60" t="s">
        <v>3153</v>
      </c>
      <c r="C915" s="64" t="s">
        <v>2423</v>
      </c>
      <c r="D915" s="65" t="s">
        <v>1462</v>
      </c>
      <c r="E915" s="62">
        <v>14</v>
      </c>
      <c r="F915" s="201"/>
      <c r="G915" s="222">
        <f t="shared" si="74"/>
        <v>0</v>
      </c>
    </row>
    <row r="916" spans="1:7" s="6" customFormat="1" ht="15" x14ac:dyDescent="0.25">
      <c r="A916" s="327" t="s">
        <v>2646</v>
      </c>
      <c r="B916" s="60" t="s">
        <v>3153</v>
      </c>
      <c r="C916" s="64" t="s">
        <v>2340</v>
      </c>
      <c r="D916" s="65" t="s">
        <v>1462</v>
      </c>
      <c r="E916" s="62">
        <v>1</v>
      </c>
      <c r="F916" s="201"/>
      <c r="G916" s="222">
        <f t="shared" si="74"/>
        <v>0</v>
      </c>
    </row>
    <row r="917" spans="1:7" s="6" customFormat="1" ht="15" x14ac:dyDescent="0.25">
      <c r="A917" s="327" t="s">
        <v>2647</v>
      </c>
      <c r="B917" s="60" t="s">
        <v>3153</v>
      </c>
      <c r="C917" s="64" t="s">
        <v>2424</v>
      </c>
      <c r="D917" s="65" t="s">
        <v>1462</v>
      </c>
      <c r="E917" s="62">
        <v>18</v>
      </c>
      <c r="F917" s="201"/>
      <c r="G917" s="222">
        <f t="shared" si="74"/>
        <v>0</v>
      </c>
    </row>
    <row r="918" spans="1:7" s="6" customFormat="1" ht="15" x14ac:dyDescent="0.25">
      <c r="A918" s="327" t="s">
        <v>2648</v>
      </c>
      <c r="B918" s="60" t="s">
        <v>3153</v>
      </c>
      <c r="C918" s="64" t="s">
        <v>2531</v>
      </c>
      <c r="D918" s="65" t="s">
        <v>1462</v>
      </c>
      <c r="E918" s="62">
        <v>1</v>
      </c>
      <c r="F918" s="201"/>
      <c r="G918" s="222">
        <f t="shared" si="74"/>
        <v>0</v>
      </c>
    </row>
    <row r="919" spans="1:7" s="6" customFormat="1" ht="15" x14ac:dyDescent="0.25">
      <c r="A919" s="327" t="s">
        <v>2649</v>
      </c>
      <c r="B919" s="60" t="s">
        <v>3153</v>
      </c>
      <c r="C919" s="64" t="s">
        <v>2532</v>
      </c>
      <c r="D919" s="65" t="s">
        <v>1462</v>
      </c>
      <c r="E919" s="62">
        <v>1</v>
      </c>
      <c r="F919" s="201"/>
      <c r="G919" s="222">
        <f t="shared" si="74"/>
        <v>0</v>
      </c>
    </row>
    <row r="920" spans="1:7" s="6" customFormat="1" ht="15" x14ac:dyDescent="0.25">
      <c r="A920" s="327" t="s">
        <v>2650</v>
      </c>
      <c r="B920" s="60" t="s">
        <v>3153</v>
      </c>
      <c r="C920" s="64" t="s">
        <v>2508</v>
      </c>
      <c r="D920" s="65" t="s">
        <v>1462</v>
      </c>
      <c r="E920" s="62">
        <v>2</v>
      </c>
      <c r="F920" s="201"/>
      <c r="G920" s="222">
        <f t="shared" si="74"/>
        <v>0</v>
      </c>
    </row>
    <row r="921" spans="1:7" s="6" customFormat="1" ht="15" x14ac:dyDescent="0.25">
      <c r="A921" s="327" t="s">
        <v>2651</v>
      </c>
      <c r="B921" s="60" t="s">
        <v>3153</v>
      </c>
      <c r="C921" s="64" t="s">
        <v>2533</v>
      </c>
      <c r="D921" s="65" t="s">
        <v>1462</v>
      </c>
      <c r="E921" s="62">
        <v>2</v>
      </c>
      <c r="F921" s="201"/>
      <c r="G921" s="222">
        <f t="shared" si="74"/>
        <v>0</v>
      </c>
    </row>
    <row r="922" spans="1:7" s="6" customFormat="1" ht="15" x14ac:dyDescent="0.25">
      <c r="A922" s="327" t="s">
        <v>2652</v>
      </c>
      <c r="B922" s="60" t="s">
        <v>3153</v>
      </c>
      <c r="C922" s="64" t="s">
        <v>2408</v>
      </c>
      <c r="D922" s="65" t="s">
        <v>1462</v>
      </c>
      <c r="E922" s="62">
        <v>3</v>
      </c>
      <c r="F922" s="201"/>
      <c r="G922" s="222">
        <f t="shared" si="74"/>
        <v>0</v>
      </c>
    </row>
    <row r="923" spans="1:7" s="6" customFormat="1" ht="15" x14ac:dyDescent="0.25">
      <c r="A923" s="327" t="s">
        <v>2905</v>
      </c>
      <c r="B923" s="60" t="s">
        <v>3153</v>
      </c>
      <c r="C923" s="64" t="s">
        <v>2457</v>
      </c>
      <c r="D923" s="65" t="s">
        <v>1462</v>
      </c>
      <c r="E923" s="62">
        <v>1</v>
      </c>
      <c r="F923" s="201"/>
      <c r="G923" s="222">
        <f t="shared" si="74"/>
        <v>0</v>
      </c>
    </row>
    <row r="924" spans="1:7" s="6" customFormat="1" ht="15" x14ac:dyDescent="0.25">
      <c r="A924" s="327" t="s">
        <v>2906</v>
      </c>
      <c r="B924" s="60" t="s">
        <v>3153</v>
      </c>
      <c r="C924" s="64" t="s">
        <v>2341</v>
      </c>
      <c r="D924" s="65" t="s">
        <v>1462</v>
      </c>
      <c r="E924" s="62">
        <v>3</v>
      </c>
      <c r="F924" s="201"/>
      <c r="G924" s="222">
        <f t="shared" si="74"/>
        <v>0</v>
      </c>
    </row>
    <row r="925" spans="1:7" s="6" customFormat="1" ht="15" x14ac:dyDescent="0.25">
      <c r="A925" s="327" t="s">
        <v>2653</v>
      </c>
      <c r="B925" s="60" t="s">
        <v>3153</v>
      </c>
      <c r="C925" s="64" t="s">
        <v>2534</v>
      </c>
      <c r="D925" s="65" t="s">
        <v>1462</v>
      </c>
      <c r="E925" s="62">
        <v>1</v>
      </c>
      <c r="F925" s="201"/>
      <c r="G925" s="222">
        <f t="shared" si="74"/>
        <v>0</v>
      </c>
    </row>
    <row r="926" spans="1:7" s="6" customFormat="1" ht="15" x14ac:dyDescent="0.25">
      <c r="A926" s="327" t="s">
        <v>2654</v>
      </c>
      <c r="B926" s="60" t="s">
        <v>3153</v>
      </c>
      <c r="C926" s="64" t="s">
        <v>2425</v>
      </c>
      <c r="D926" s="65" t="s">
        <v>1462</v>
      </c>
      <c r="E926" s="62">
        <v>4</v>
      </c>
      <c r="F926" s="201"/>
      <c r="G926" s="222">
        <f t="shared" si="74"/>
        <v>0</v>
      </c>
    </row>
    <row r="927" spans="1:7" s="6" customFormat="1" ht="15" x14ac:dyDescent="0.25">
      <c r="A927" s="327" t="s">
        <v>2655</v>
      </c>
      <c r="B927" s="60" t="s">
        <v>3153</v>
      </c>
      <c r="C927" s="64" t="s">
        <v>2426</v>
      </c>
      <c r="D927" s="65" t="s">
        <v>1462</v>
      </c>
      <c r="E927" s="62">
        <v>2</v>
      </c>
      <c r="F927" s="201"/>
      <c r="G927" s="222">
        <f t="shared" si="74"/>
        <v>0</v>
      </c>
    </row>
    <row r="928" spans="1:7" s="6" customFormat="1" ht="15" x14ac:dyDescent="0.25">
      <c r="A928" s="327" t="s">
        <v>2656</v>
      </c>
      <c r="B928" s="60" t="s">
        <v>3153</v>
      </c>
      <c r="C928" s="64" t="s">
        <v>2427</v>
      </c>
      <c r="D928" s="65" t="s">
        <v>1462</v>
      </c>
      <c r="E928" s="62">
        <v>2</v>
      </c>
      <c r="F928" s="201"/>
      <c r="G928" s="222">
        <f t="shared" si="74"/>
        <v>0</v>
      </c>
    </row>
    <row r="929" spans="1:7" s="6" customFormat="1" ht="15" x14ac:dyDescent="0.25">
      <c r="A929" s="327" t="s">
        <v>2657</v>
      </c>
      <c r="B929" s="60" t="s">
        <v>3153</v>
      </c>
      <c r="C929" s="64" t="s">
        <v>2458</v>
      </c>
      <c r="D929" s="65" t="s">
        <v>1462</v>
      </c>
      <c r="E929" s="62">
        <v>1</v>
      </c>
      <c r="F929" s="201"/>
      <c r="G929" s="222">
        <f t="shared" si="74"/>
        <v>0</v>
      </c>
    </row>
    <row r="930" spans="1:7" s="6" customFormat="1" ht="15" x14ac:dyDescent="0.25">
      <c r="A930" s="327" t="s">
        <v>2658</v>
      </c>
      <c r="B930" s="60" t="s">
        <v>3153</v>
      </c>
      <c r="C930" s="64" t="s">
        <v>2459</v>
      </c>
      <c r="D930" s="65" t="s">
        <v>1462</v>
      </c>
      <c r="E930" s="62">
        <v>1</v>
      </c>
      <c r="F930" s="201"/>
      <c r="G930" s="222">
        <f t="shared" si="74"/>
        <v>0</v>
      </c>
    </row>
    <row r="931" spans="1:7" s="6" customFormat="1" ht="15" x14ac:dyDescent="0.25">
      <c r="A931" s="327" t="s">
        <v>2659</v>
      </c>
      <c r="B931" s="60" t="s">
        <v>3153</v>
      </c>
      <c r="C931" s="64" t="s">
        <v>2428</v>
      </c>
      <c r="D931" s="65" t="s">
        <v>1462</v>
      </c>
      <c r="E931" s="62">
        <v>4</v>
      </c>
      <c r="F931" s="201"/>
      <c r="G931" s="222">
        <f t="shared" si="74"/>
        <v>0</v>
      </c>
    </row>
    <row r="932" spans="1:7" s="6" customFormat="1" ht="15" x14ac:dyDescent="0.25">
      <c r="A932" s="327" t="s">
        <v>2907</v>
      </c>
      <c r="B932" s="60" t="s">
        <v>3153</v>
      </c>
      <c r="C932" s="64" t="s">
        <v>2460</v>
      </c>
      <c r="D932" s="65" t="s">
        <v>1462</v>
      </c>
      <c r="E932" s="62">
        <v>1</v>
      </c>
      <c r="F932" s="201"/>
      <c r="G932" s="222">
        <f t="shared" si="74"/>
        <v>0</v>
      </c>
    </row>
    <row r="933" spans="1:7" s="6" customFormat="1" ht="15" x14ac:dyDescent="0.25">
      <c r="A933" s="327" t="s">
        <v>2660</v>
      </c>
      <c r="B933" s="60" t="s">
        <v>3153</v>
      </c>
      <c r="C933" s="64" t="s">
        <v>2429</v>
      </c>
      <c r="D933" s="65" t="s">
        <v>1462</v>
      </c>
      <c r="E933" s="62">
        <v>3</v>
      </c>
      <c r="F933" s="201"/>
      <c r="G933" s="222">
        <f t="shared" si="74"/>
        <v>0</v>
      </c>
    </row>
    <row r="934" spans="1:7" s="6" customFormat="1" ht="15" x14ac:dyDescent="0.25">
      <c r="A934" s="327" t="s">
        <v>2661</v>
      </c>
      <c r="B934" s="60" t="s">
        <v>3153</v>
      </c>
      <c r="C934" s="64" t="s">
        <v>2409</v>
      </c>
      <c r="D934" s="65" t="s">
        <v>1462</v>
      </c>
      <c r="E934" s="62">
        <v>3</v>
      </c>
      <c r="F934" s="201"/>
      <c r="G934" s="222">
        <f t="shared" si="74"/>
        <v>0</v>
      </c>
    </row>
    <row r="935" spans="1:7" s="6" customFormat="1" ht="15" x14ac:dyDescent="0.25">
      <c r="A935" s="327" t="s">
        <v>2662</v>
      </c>
      <c r="B935" s="60" t="s">
        <v>3153</v>
      </c>
      <c r="C935" s="64" t="s">
        <v>2361</v>
      </c>
      <c r="D935" s="65" t="s">
        <v>1462</v>
      </c>
      <c r="E935" s="62">
        <v>37</v>
      </c>
      <c r="F935" s="201"/>
      <c r="G935" s="222">
        <f t="shared" si="74"/>
        <v>0</v>
      </c>
    </row>
    <row r="936" spans="1:7" s="6" customFormat="1" ht="15" x14ac:dyDescent="0.25">
      <c r="A936" s="327" t="s">
        <v>2663</v>
      </c>
      <c r="B936" s="60" t="s">
        <v>3153</v>
      </c>
      <c r="C936" s="64" t="s">
        <v>2414</v>
      </c>
      <c r="D936" s="65" t="s">
        <v>1462</v>
      </c>
      <c r="E936" s="62">
        <v>4</v>
      </c>
      <c r="F936" s="201"/>
      <c r="G936" s="222">
        <f t="shared" si="74"/>
        <v>0</v>
      </c>
    </row>
    <row r="937" spans="1:7" s="6" customFormat="1" ht="15" x14ac:dyDescent="0.25">
      <c r="A937" s="327" t="s">
        <v>2664</v>
      </c>
      <c r="B937" s="60" t="s">
        <v>3153</v>
      </c>
      <c r="C937" s="64" t="s">
        <v>2471</v>
      </c>
      <c r="D937" s="65" t="s">
        <v>1462</v>
      </c>
      <c r="E937" s="62">
        <v>1</v>
      </c>
      <c r="F937" s="201"/>
      <c r="G937" s="222">
        <f t="shared" si="74"/>
        <v>0</v>
      </c>
    </row>
    <row r="938" spans="1:7" s="6" customFormat="1" ht="15" x14ac:dyDescent="0.25">
      <c r="A938" s="327" t="s">
        <v>2665</v>
      </c>
      <c r="B938" s="60" t="s">
        <v>3153</v>
      </c>
      <c r="C938" s="64" t="s">
        <v>2453</v>
      </c>
      <c r="D938" s="65" t="s">
        <v>1462</v>
      </c>
      <c r="E938" s="62">
        <v>2</v>
      </c>
      <c r="F938" s="201"/>
      <c r="G938" s="222">
        <f t="shared" si="74"/>
        <v>0</v>
      </c>
    </row>
    <row r="939" spans="1:7" s="6" customFormat="1" ht="15" x14ac:dyDescent="0.25">
      <c r="A939" s="327" t="s">
        <v>2666</v>
      </c>
      <c r="B939" s="60" t="s">
        <v>3153</v>
      </c>
      <c r="C939" s="64" t="s">
        <v>2358</v>
      </c>
      <c r="D939" s="65" t="s">
        <v>1462</v>
      </c>
      <c r="E939" s="62">
        <v>28</v>
      </c>
      <c r="F939" s="201"/>
      <c r="G939" s="222">
        <f t="shared" si="74"/>
        <v>0</v>
      </c>
    </row>
    <row r="940" spans="1:7" s="6" customFormat="1" ht="15" x14ac:dyDescent="0.25">
      <c r="A940" s="327" t="s">
        <v>2667</v>
      </c>
      <c r="B940" s="60" t="s">
        <v>3153</v>
      </c>
      <c r="C940" s="64" t="s">
        <v>2328</v>
      </c>
      <c r="D940" s="65" t="s">
        <v>1462</v>
      </c>
      <c r="E940" s="62">
        <v>147</v>
      </c>
      <c r="F940" s="201"/>
      <c r="G940" s="222">
        <f t="shared" si="74"/>
        <v>0</v>
      </c>
    </row>
    <row r="941" spans="1:7" s="6" customFormat="1" ht="15" x14ac:dyDescent="0.25">
      <c r="A941" s="327" t="s">
        <v>2668</v>
      </c>
      <c r="B941" s="60" t="s">
        <v>3153</v>
      </c>
      <c r="C941" s="64" t="s">
        <v>2359</v>
      </c>
      <c r="D941" s="65" t="s">
        <v>1462</v>
      </c>
      <c r="E941" s="62">
        <v>48</v>
      </c>
      <c r="F941" s="201"/>
      <c r="G941" s="222">
        <f t="shared" si="74"/>
        <v>0</v>
      </c>
    </row>
    <row r="942" spans="1:7" s="6" customFormat="1" ht="15" x14ac:dyDescent="0.25">
      <c r="A942" s="327" t="s">
        <v>2669</v>
      </c>
      <c r="B942" s="60" t="s">
        <v>3153</v>
      </c>
      <c r="C942" s="64" t="s">
        <v>2360</v>
      </c>
      <c r="D942" s="65" t="s">
        <v>1462</v>
      </c>
      <c r="E942" s="62">
        <v>20</v>
      </c>
      <c r="F942" s="201"/>
      <c r="G942" s="222">
        <f t="shared" si="74"/>
        <v>0</v>
      </c>
    </row>
    <row r="943" spans="1:7" s="6" customFormat="1" ht="15" x14ac:dyDescent="0.25">
      <c r="A943" s="327" t="s">
        <v>2670</v>
      </c>
      <c r="B943" s="60" t="s">
        <v>3153</v>
      </c>
      <c r="C943" s="64" t="s">
        <v>2432</v>
      </c>
      <c r="D943" s="65" t="s">
        <v>1462</v>
      </c>
      <c r="E943" s="62">
        <v>3</v>
      </c>
      <c r="F943" s="201"/>
      <c r="G943" s="222">
        <f t="shared" si="74"/>
        <v>0</v>
      </c>
    </row>
    <row r="944" spans="1:7" s="6" customFormat="1" ht="15" x14ac:dyDescent="0.25">
      <c r="A944" s="327" t="s">
        <v>2671</v>
      </c>
      <c r="B944" s="60" t="s">
        <v>3153</v>
      </c>
      <c r="C944" s="64" t="s">
        <v>2433</v>
      </c>
      <c r="D944" s="65" t="s">
        <v>1462</v>
      </c>
      <c r="E944" s="62">
        <v>3</v>
      </c>
      <c r="F944" s="201"/>
      <c r="G944" s="222">
        <f t="shared" si="74"/>
        <v>0</v>
      </c>
    </row>
    <row r="945" spans="1:7" s="6" customFormat="1" ht="15" x14ac:dyDescent="0.25">
      <c r="A945" s="327" t="s">
        <v>2672</v>
      </c>
      <c r="B945" s="60" t="s">
        <v>3153</v>
      </c>
      <c r="C945" s="64" t="s">
        <v>2472</v>
      </c>
      <c r="D945" s="65" t="s">
        <v>1462</v>
      </c>
      <c r="E945" s="62">
        <v>14</v>
      </c>
      <c r="F945" s="201"/>
      <c r="G945" s="222">
        <f t="shared" si="74"/>
        <v>0</v>
      </c>
    </row>
    <row r="946" spans="1:7" s="6" customFormat="1" ht="15" x14ac:dyDescent="0.25">
      <c r="A946" s="327" t="s">
        <v>2673</v>
      </c>
      <c r="B946" s="60" t="s">
        <v>3153</v>
      </c>
      <c r="C946" s="64" t="s">
        <v>3075</v>
      </c>
      <c r="D946" s="65" t="s">
        <v>1462</v>
      </c>
      <c r="E946" s="62">
        <v>2</v>
      </c>
      <c r="F946" s="201"/>
      <c r="G946" s="222">
        <f t="shared" si="74"/>
        <v>0</v>
      </c>
    </row>
    <row r="947" spans="1:7" s="6" customFormat="1" ht="15" x14ac:dyDescent="0.25">
      <c r="A947" s="327" t="s">
        <v>2674</v>
      </c>
      <c r="B947" s="60" t="s">
        <v>3153</v>
      </c>
      <c r="C947" s="64" t="s">
        <v>3076</v>
      </c>
      <c r="D947" s="65" t="s">
        <v>1462</v>
      </c>
      <c r="E947" s="62">
        <v>1</v>
      </c>
      <c r="F947" s="201"/>
      <c r="G947" s="222">
        <f t="shared" si="74"/>
        <v>0</v>
      </c>
    </row>
    <row r="948" spans="1:7" s="6" customFormat="1" ht="15" x14ac:dyDescent="0.25">
      <c r="A948" s="327" t="s">
        <v>2675</v>
      </c>
      <c r="B948" s="60" t="s">
        <v>3153</v>
      </c>
      <c r="C948" s="64" t="s">
        <v>3076</v>
      </c>
      <c r="D948" s="65" t="s">
        <v>1462</v>
      </c>
      <c r="E948" s="62">
        <v>1</v>
      </c>
      <c r="F948" s="201"/>
      <c r="G948" s="222">
        <f t="shared" si="74"/>
        <v>0</v>
      </c>
    </row>
    <row r="949" spans="1:7" s="6" customFormat="1" ht="15" x14ac:dyDescent="0.25">
      <c r="A949" s="327" t="s">
        <v>2676</v>
      </c>
      <c r="B949" s="60" t="s">
        <v>3153</v>
      </c>
      <c r="C949" s="64" t="s">
        <v>3077</v>
      </c>
      <c r="D949" s="65" t="s">
        <v>1462</v>
      </c>
      <c r="E949" s="62">
        <v>1</v>
      </c>
      <c r="F949" s="201"/>
      <c r="G949" s="222">
        <f t="shared" si="74"/>
        <v>0</v>
      </c>
    </row>
    <row r="950" spans="1:7" s="6" customFormat="1" ht="15" x14ac:dyDescent="0.25">
      <c r="A950" s="327" t="s">
        <v>2979</v>
      </c>
      <c r="B950" s="60" t="s">
        <v>3153</v>
      </c>
      <c r="C950" s="64" t="s">
        <v>3078</v>
      </c>
      <c r="D950" s="65" t="s">
        <v>1462</v>
      </c>
      <c r="E950" s="62">
        <v>2</v>
      </c>
      <c r="F950" s="201"/>
      <c r="G950" s="222">
        <f t="shared" si="74"/>
        <v>0</v>
      </c>
    </row>
    <row r="951" spans="1:7" s="6" customFormat="1" ht="15" x14ac:dyDescent="0.25">
      <c r="A951" s="327" t="s">
        <v>2677</v>
      </c>
      <c r="B951" s="60" t="s">
        <v>3153</v>
      </c>
      <c r="C951" s="64" t="s">
        <v>3079</v>
      </c>
      <c r="D951" s="65" t="s">
        <v>1462</v>
      </c>
      <c r="E951" s="62">
        <v>1</v>
      </c>
      <c r="F951" s="201"/>
      <c r="G951" s="222">
        <f t="shared" si="74"/>
        <v>0</v>
      </c>
    </row>
    <row r="952" spans="1:7" s="6" customFormat="1" ht="15" x14ac:dyDescent="0.25">
      <c r="A952" s="327" t="s">
        <v>2678</v>
      </c>
      <c r="B952" s="60" t="s">
        <v>3153</v>
      </c>
      <c r="C952" s="64" t="s">
        <v>3080</v>
      </c>
      <c r="D952" s="65" t="s">
        <v>1462</v>
      </c>
      <c r="E952" s="62">
        <v>1</v>
      </c>
      <c r="F952" s="201"/>
      <c r="G952" s="222">
        <f t="shared" si="74"/>
        <v>0</v>
      </c>
    </row>
    <row r="953" spans="1:7" s="6" customFormat="1" ht="15" x14ac:dyDescent="0.25">
      <c r="A953" s="327" t="s">
        <v>2679</v>
      </c>
      <c r="B953" s="60" t="s">
        <v>3153</v>
      </c>
      <c r="C953" s="64" t="s">
        <v>3081</v>
      </c>
      <c r="D953" s="65" t="s">
        <v>1462</v>
      </c>
      <c r="E953" s="62">
        <v>1</v>
      </c>
      <c r="F953" s="201"/>
      <c r="G953" s="222">
        <f t="shared" si="74"/>
        <v>0</v>
      </c>
    </row>
    <row r="954" spans="1:7" s="6" customFormat="1" ht="15" x14ac:dyDescent="0.25">
      <c r="A954" s="327" t="s">
        <v>2680</v>
      </c>
      <c r="B954" s="60" t="s">
        <v>3153</v>
      </c>
      <c r="C954" s="64" t="s">
        <v>3082</v>
      </c>
      <c r="D954" s="65" t="s">
        <v>1462</v>
      </c>
      <c r="E954" s="62">
        <v>2</v>
      </c>
      <c r="F954" s="201"/>
      <c r="G954" s="222">
        <f t="shared" si="74"/>
        <v>0</v>
      </c>
    </row>
    <row r="955" spans="1:7" s="6" customFormat="1" ht="15" x14ac:dyDescent="0.25">
      <c r="A955" s="327" t="s">
        <v>2681</v>
      </c>
      <c r="B955" s="60" t="s">
        <v>3153</v>
      </c>
      <c r="C955" s="64" t="s">
        <v>3083</v>
      </c>
      <c r="D955" s="65" t="s">
        <v>1462</v>
      </c>
      <c r="E955" s="62">
        <v>4</v>
      </c>
      <c r="F955" s="201"/>
      <c r="G955" s="222">
        <f t="shared" si="74"/>
        <v>0</v>
      </c>
    </row>
    <row r="956" spans="1:7" s="6" customFormat="1" ht="15" x14ac:dyDescent="0.25">
      <c r="A956" s="327" t="s">
        <v>2682</v>
      </c>
      <c r="B956" s="60" t="s">
        <v>3153</v>
      </c>
      <c r="C956" s="64" t="s">
        <v>3084</v>
      </c>
      <c r="D956" s="65" t="s">
        <v>1462</v>
      </c>
      <c r="E956" s="62">
        <v>1</v>
      </c>
      <c r="F956" s="201"/>
      <c r="G956" s="222">
        <f t="shared" si="74"/>
        <v>0</v>
      </c>
    </row>
    <row r="957" spans="1:7" s="6" customFormat="1" ht="15" x14ac:dyDescent="0.25">
      <c r="A957" s="327" t="s">
        <v>2683</v>
      </c>
      <c r="B957" s="60" t="s">
        <v>3153</v>
      </c>
      <c r="C957" s="64" t="s">
        <v>3084</v>
      </c>
      <c r="D957" s="65" t="s">
        <v>1462</v>
      </c>
      <c r="E957" s="62">
        <v>1</v>
      </c>
      <c r="F957" s="201"/>
      <c r="G957" s="222">
        <f t="shared" si="74"/>
        <v>0</v>
      </c>
    </row>
    <row r="958" spans="1:7" s="6" customFormat="1" ht="15" x14ac:dyDescent="0.25">
      <c r="A958" s="327" t="s">
        <v>2684</v>
      </c>
      <c r="B958" s="60" t="s">
        <v>3153</v>
      </c>
      <c r="C958" s="64" t="s">
        <v>3085</v>
      </c>
      <c r="D958" s="65" t="s">
        <v>1462</v>
      </c>
      <c r="E958" s="62">
        <v>2</v>
      </c>
      <c r="F958" s="201"/>
      <c r="G958" s="222">
        <f t="shared" si="74"/>
        <v>0</v>
      </c>
    </row>
    <row r="959" spans="1:7" s="6" customFormat="1" ht="15" x14ac:dyDescent="0.25">
      <c r="A959" s="327" t="s">
        <v>2685</v>
      </c>
      <c r="B959" s="60" t="s">
        <v>3153</v>
      </c>
      <c r="C959" s="64" t="s">
        <v>3085</v>
      </c>
      <c r="D959" s="65" t="s">
        <v>1462</v>
      </c>
      <c r="E959" s="62">
        <v>2</v>
      </c>
      <c r="F959" s="201"/>
      <c r="G959" s="222">
        <f t="shared" si="74"/>
        <v>0</v>
      </c>
    </row>
    <row r="960" spans="1:7" s="6" customFormat="1" ht="15" x14ac:dyDescent="0.25">
      <c r="A960" s="327" t="s">
        <v>2686</v>
      </c>
      <c r="B960" s="60" t="s">
        <v>3153</v>
      </c>
      <c r="C960" s="64" t="s">
        <v>3086</v>
      </c>
      <c r="D960" s="65" t="s">
        <v>1462</v>
      </c>
      <c r="E960" s="62">
        <v>2</v>
      </c>
      <c r="F960" s="201"/>
      <c r="G960" s="222">
        <f t="shared" si="74"/>
        <v>0</v>
      </c>
    </row>
    <row r="961" spans="1:7" s="6" customFormat="1" ht="15" x14ac:dyDescent="0.25">
      <c r="A961" s="327" t="s">
        <v>2687</v>
      </c>
      <c r="B961" s="60" t="s">
        <v>3153</v>
      </c>
      <c r="C961" s="64" t="s">
        <v>3087</v>
      </c>
      <c r="D961" s="65" t="s">
        <v>1462</v>
      </c>
      <c r="E961" s="62">
        <v>1</v>
      </c>
      <c r="F961" s="201"/>
      <c r="G961" s="222">
        <f t="shared" si="74"/>
        <v>0</v>
      </c>
    </row>
    <row r="962" spans="1:7" s="6" customFormat="1" ht="15" x14ac:dyDescent="0.25">
      <c r="A962" s="327" t="s">
        <v>2688</v>
      </c>
      <c r="B962" s="60" t="s">
        <v>3153</v>
      </c>
      <c r="C962" s="64" t="s">
        <v>3088</v>
      </c>
      <c r="D962" s="65" t="s">
        <v>1462</v>
      </c>
      <c r="E962" s="62">
        <v>1</v>
      </c>
      <c r="F962" s="201"/>
      <c r="G962" s="222">
        <f t="shared" si="74"/>
        <v>0</v>
      </c>
    </row>
    <row r="963" spans="1:7" s="6" customFormat="1" ht="15" x14ac:dyDescent="0.25">
      <c r="A963" s="327" t="s">
        <v>2689</v>
      </c>
      <c r="B963" s="60" t="s">
        <v>3153</v>
      </c>
      <c r="C963" s="64" t="s">
        <v>3089</v>
      </c>
      <c r="D963" s="65" t="s">
        <v>1462</v>
      </c>
      <c r="E963" s="62">
        <v>2</v>
      </c>
      <c r="F963" s="201"/>
      <c r="G963" s="222">
        <f t="shared" si="74"/>
        <v>0</v>
      </c>
    </row>
    <row r="964" spans="1:7" s="6" customFormat="1" ht="15" x14ac:dyDescent="0.25">
      <c r="A964" s="327" t="s">
        <v>2690</v>
      </c>
      <c r="B964" s="60" t="s">
        <v>3153</v>
      </c>
      <c r="C964" s="64" t="s">
        <v>3090</v>
      </c>
      <c r="D964" s="65" t="s">
        <v>1462</v>
      </c>
      <c r="E964" s="62">
        <v>2</v>
      </c>
      <c r="F964" s="201"/>
      <c r="G964" s="222">
        <f t="shared" ref="G964:G1027" si="75">F964*E964</f>
        <v>0</v>
      </c>
    </row>
    <row r="965" spans="1:7" s="6" customFormat="1" ht="15" x14ac:dyDescent="0.25">
      <c r="A965" s="327" t="s">
        <v>2691</v>
      </c>
      <c r="B965" s="60" t="s">
        <v>3153</v>
      </c>
      <c r="C965" s="64" t="s">
        <v>3091</v>
      </c>
      <c r="D965" s="65" t="s">
        <v>1462</v>
      </c>
      <c r="E965" s="62">
        <v>8</v>
      </c>
      <c r="F965" s="201"/>
      <c r="G965" s="222">
        <f t="shared" si="75"/>
        <v>0</v>
      </c>
    </row>
    <row r="966" spans="1:7" s="6" customFormat="1" ht="15" x14ac:dyDescent="0.25">
      <c r="A966" s="327" t="s">
        <v>2692</v>
      </c>
      <c r="B966" s="60" t="s">
        <v>3153</v>
      </c>
      <c r="C966" s="64" t="s">
        <v>3092</v>
      </c>
      <c r="D966" s="65" t="s">
        <v>1462</v>
      </c>
      <c r="E966" s="62">
        <v>21</v>
      </c>
      <c r="F966" s="201"/>
      <c r="G966" s="222">
        <f t="shared" si="75"/>
        <v>0</v>
      </c>
    </row>
    <row r="967" spans="1:7" s="6" customFormat="1" ht="15" x14ac:dyDescent="0.25">
      <c r="A967" s="327" t="s">
        <v>2693</v>
      </c>
      <c r="B967" s="60" t="s">
        <v>3153</v>
      </c>
      <c r="C967" s="64" t="s">
        <v>3092</v>
      </c>
      <c r="D967" s="65" t="s">
        <v>1462</v>
      </c>
      <c r="E967" s="62">
        <v>14</v>
      </c>
      <c r="F967" s="201"/>
      <c r="G967" s="222">
        <f t="shared" si="75"/>
        <v>0</v>
      </c>
    </row>
    <row r="968" spans="1:7" s="6" customFormat="1" ht="15" x14ac:dyDescent="0.25">
      <c r="A968" s="327" t="s">
        <v>2694</v>
      </c>
      <c r="B968" s="60" t="s">
        <v>3153</v>
      </c>
      <c r="C968" s="64" t="s">
        <v>3059</v>
      </c>
      <c r="D968" s="65" t="s">
        <v>1462</v>
      </c>
      <c r="E968" s="62">
        <v>5</v>
      </c>
      <c r="F968" s="201"/>
      <c r="G968" s="222">
        <f t="shared" si="75"/>
        <v>0</v>
      </c>
    </row>
    <row r="969" spans="1:7" s="6" customFormat="1" ht="15" x14ac:dyDescent="0.25">
      <c r="A969" s="327" t="s">
        <v>2980</v>
      </c>
      <c r="B969" s="60" t="s">
        <v>3153</v>
      </c>
      <c r="C969" s="64" t="s">
        <v>3059</v>
      </c>
      <c r="D969" s="65" t="s">
        <v>1462</v>
      </c>
      <c r="E969" s="62">
        <v>1</v>
      </c>
      <c r="F969" s="201"/>
      <c r="G969" s="222">
        <f t="shared" si="75"/>
        <v>0</v>
      </c>
    </row>
    <row r="970" spans="1:7" s="6" customFormat="1" ht="15" x14ac:dyDescent="0.25">
      <c r="A970" s="327" t="s">
        <v>2981</v>
      </c>
      <c r="B970" s="60" t="s">
        <v>3153</v>
      </c>
      <c r="C970" s="64" t="s">
        <v>3058</v>
      </c>
      <c r="D970" s="65" t="s">
        <v>1462</v>
      </c>
      <c r="E970" s="62">
        <v>7</v>
      </c>
      <c r="F970" s="201"/>
      <c r="G970" s="222">
        <f t="shared" si="75"/>
        <v>0</v>
      </c>
    </row>
    <row r="971" spans="1:7" s="6" customFormat="1" ht="15" x14ac:dyDescent="0.25">
      <c r="A971" s="327" t="s">
        <v>2695</v>
      </c>
      <c r="B971" s="60" t="s">
        <v>3153</v>
      </c>
      <c r="C971" s="64" t="s">
        <v>3058</v>
      </c>
      <c r="D971" s="65" t="s">
        <v>1462</v>
      </c>
      <c r="E971" s="62">
        <v>11</v>
      </c>
      <c r="F971" s="201"/>
      <c r="G971" s="222">
        <f t="shared" si="75"/>
        <v>0</v>
      </c>
    </row>
    <row r="972" spans="1:7" s="6" customFormat="1" ht="15" x14ac:dyDescent="0.25">
      <c r="A972" s="327" t="s">
        <v>2696</v>
      </c>
      <c r="B972" s="60" t="s">
        <v>3153</v>
      </c>
      <c r="C972" s="64" t="s">
        <v>3057</v>
      </c>
      <c r="D972" s="65" t="s">
        <v>1462</v>
      </c>
      <c r="E972" s="62">
        <v>1</v>
      </c>
      <c r="F972" s="201"/>
      <c r="G972" s="222">
        <f t="shared" si="75"/>
        <v>0</v>
      </c>
    </row>
    <row r="973" spans="1:7" s="6" customFormat="1" ht="15" x14ac:dyDescent="0.25">
      <c r="A973" s="327" t="s">
        <v>2697</v>
      </c>
      <c r="B973" s="60" t="s">
        <v>3153</v>
      </c>
      <c r="C973" s="64" t="s">
        <v>3056</v>
      </c>
      <c r="D973" s="65" t="s">
        <v>1462</v>
      </c>
      <c r="E973" s="62">
        <v>4</v>
      </c>
      <c r="F973" s="201"/>
      <c r="G973" s="222">
        <f t="shared" si="75"/>
        <v>0</v>
      </c>
    </row>
    <row r="974" spans="1:7" s="6" customFormat="1" ht="15" x14ac:dyDescent="0.25">
      <c r="A974" s="327" t="s">
        <v>2698</v>
      </c>
      <c r="B974" s="60" t="s">
        <v>3153</v>
      </c>
      <c r="C974" s="64" t="s">
        <v>3055</v>
      </c>
      <c r="D974" s="65" t="s">
        <v>1462</v>
      </c>
      <c r="E974" s="62">
        <v>1</v>
      </c>
      <c r="F974" s="201"/>
      <c r="G974" s="222">
        <f t="shared" si="75"/>
        <v>0</v>
      </c>
    </row>
    <row r="975" spans="1:7" s="6" customFormat="1" ht="15" x14ac:dyDescent="0.25">
      <c r="A975" s="327" t="s">
        <v>2982</v>
      </c>
      <c r="B975" s="60" t="s">
        <v>3153</v>
      </c>
      <c r="C975" s="64" t="s">
        <v>3054</v>
      </c>
      <c r="D975" s="65" t="s">
        <v>1462</v>
      </c>
      <c r="E975" s="62">
        <v>1</v>
      </c>
      <c r="F975" s="201"/>
      <c r="G975" s="222">
        <f t="shared" si="75"/>
        <v>0</v>
      </c>
    </row>
    <row r="976" spans="1:7" s="6" customFormat="1" ht="15" x14ac:dyDescent="0.25">
      <c r="A976" s="327" t="s">
        <v>2699</v>
      </c>
      <c r="B976" s="60" t="s">
        <v>3153</v>
      </c>
      <c r="C976" s="64" t="s">
        <v>3054</v>
      </c>
      <c r="D976" s="65" t="s">
        <v>1462</v>
      </c>
      <c r="E976" s="62">
        <v>3</v>
      </c>
      <c r="F976" s="201"/>
      <c r="G976" s="222">
        <f t="shared" si="75"/>
        <v>0</v>
      </c>
    </row>
    <row r="977" spans="1:7" s="6" customFormat="1" ht="15" x14ac:dyDescent="0.25">
      <c r="A977" s="327" t="s">
        <v>2700</v>
      </c>
      <c r="B977" s="60" t="s">
        <v>3153</v>
      </c>
      <c r="C977" s="64" t="s">
        <v>3054</v>
      </c>
      <c r="D977" s="65" t="s">
        <v>1462</v>
      </c>
      <c r="E977" s="62">
        <v>11</v>
      </c>
      <c r="F977" s="201"/>
      <c r="G977" s="222">
        <f t="shared" si="75"/>
        <v>0</v>
      </c>
    </row>
    <row r="978" spans="1:7" s="6" customFormat="1" ht="15" x14ac:dyDescent="0.25">
      <c r="A978" s="327" t="s">
        <v>2701</v>
      </c>
      <c r="B978" s="60" t="s">
        <v>3153</v>
      </c>
      <c r="C978" s="64" t="s">
        <v>3053</v>
      </c>
      <c r="D978" s="65" t="s">
        <v>1462</v>
      </c>
      <c r="E978" s="62">
        <v>7</v>
      </c>
      <c r="F978" s="201"/>
      <c r="G978" s="222">
        <f t="shared" si="75"/>
        <v>0</v>
      </c>
    </row>
    <row r="979" spans="1:7" s="6" customFormat="1" ht="15" x14ac:dyDescent="0.25">
      <c r="A979" s="327" t="s">
        <v>2702</v>
      </c>
      <c r="B979" s="60" t="s">
        <v>3153</v>
      </c>
      <c r="C979" s="64" t="s">
        <v>3053</v>
      </c>
      <c r="D979" s="65" t="s">
        <v>1462</v>
      </c>
      <c r="E979" s="62">
        <v>5</v>
      </c>
      <c r="F979" s="201"/>
      <c r="G979" s="222">
        <f t="shared" si="75"/>
        <v>0</v>
      </c>
    </row>
    <row r="980" spans="1:7" s="6" customFormat="1" ht="15" x14ac:dyDescent="0.25">
      <c r="A980" s="327" t="s">
        <v>2703</v>
      </c>
      <c r="B980" s="60" t="s">
        <v>3153</v>
      </c>
      <c r="C980" s="64" t="s">
        <v>3052</v>
      </c>
      <c r="D980" s="65" t="s">
        <v>1462</v>
      </c>
      <c r="E980" s="62">
        <v>1</v>
      </c>
      <c r="F980" s="201"/>
      <c r="G980" s="222">
        <f t="shared" si="75"/>
        <v>0</v>
      </c>
    </row>
    <row r="981" spans="1:7" s="6" customFormat="1" ht="15" x14ac:dyDescent="0.25">
      <c r="A981" s="327" t="s">
        <v>2704</v>
      </c>
      <c r="B981" s="60" t="s">
        <v>3153</v>
      </c>
      <c r="C981" s="64" t="s">
        <v>3051</v>
      </c>
      <c r="D981" s="65" t="s">
        <v>1462</v>
      </c>
      <c r="E981" s="62">
        <v>3</v>
      </c>
      <c r="F981" s="201"/>
      <c r="G981" s="222">
        <f t="shared" si="75"/>
        <v>0</v>
      </c>
    </row>
    <row r="982" spans="1:7" s="6" customFormat="1" ht="15" x14ac:dyDescent="0.25">
      <c r="A982" s="327" t="s">
        <v>2705</v>
      </c>
      <c r="B982" s="60" t="s">
        <v>3153</v>
      </c>
      <c r="C982" s="64" t="s">
        <v>3051</v>
      </c>
      <c r="D982" s="65" t="s">
        <v>1462</v>
      </c>
      <c r="E982" s="62">
        <v>1</v>
      </c>
      <c r="F982" s="201"/>
      <c r="G982" s="222">
        <f t="shared" si="75"/>
        <v>0</v>
      </c>
    </row>
    <row r="983" spans="1:7" s="6" customFormat="1" ht="15" x14ac:dyDescent="0.25">
      <c r="A983" s="327" t="s">
        <v>2706</v>
      </c>
      <c r="B983" s="60" t="s">
        <v>3153</v>
      </c>
      <c r="C983" s="64" t="s">
        <v>3050</v>
      </c>
      <c r="D983" s="65" t="s">
        <v>1462</v>
      </c>
      <c r="E983" s="62">
        <v>4</v>
      </c>
      <c r="F983" s="201"/>
      <c r="G983" s="222">
        <f t="shared" si="75"/>
        <v>0</v>
      </c>
    </row>
    <row r="984" spans="1:7" s="6" customFormat="1" ht="15" x14ac:dyDescent="0.25">
      <c r="A984" s="327" t="s">
        <v>2707</v>
      </c>
      <c r="B984" s="60" t="s">
        <v>3153</v>
      </c>
      <c r="C984" s="64" t="s">
        <v>3049</v>
      </c>
      <c r="D984" s="65" t="s">
        <v>1462</v>
      </c>
      <c r="E984" s="62">
        <v>1</v>
      </c>
      <c r="F984" s="201"/>
      <c r="G984" s="222">
        <f t="shared" si="75"/>
        <v>0</v>
      </c>
    </row>
    <row r="985" spans="1:7" s="6" customFormat="1" ht="15" x14ac:dyDescent="0.25">
      <c r="A985" s="327" t="s">
        <v>2708</v>
      </c>
      <c r="B985" s="60" t="s">
        <v>3153</v>
      </c>
      <c r="C985" s="64" t="s">
        <v>3049</v>
      </c>
      <c r="D985" s="65" t="s">
        <v>1462</v>
      </c>
      <c r="E985" s="62">
        <v>4</v>
      </c>
      <c r="F985" s="201"/>
      <c r="G985" s="222">
        <f t="shared" si="75"/>
        <v>0</v>
      </c>
    </row>
    <row r="986" spans="1:7" s="6" customFormat="1" ht="15" x14ac:dyDescent="0.25">
      <c r="A986" s="327" t="s">
        <v>2709</v>
      </c>
      <c r="B986" s="60" t="s">
        <v>3153</v>
      </c>
      <c r="C986" s="64" t="s">
        <v>3048</v>
      </c>
      <c r="D986" s="65" t="s">
        <v>1462</v>
      </c>
      <c r="E986" s="62">
        <v>2</v>
      </c>
      <c r="F986" s="201"/>
      <c r="G986" s="222">
        <f t="shared" si="75"/>
        <v>0</v>
      </c>
    </row>
    <row r="987" spans="1:7" s="6" customFormat="1" ht="15" x14ac:dyDescent="0.25">
      <c r="A987" s="327" t="s">
        <v>2710</v>
      </c>
      <c r="B987" s="60" t="s">
        <v>3153</v>
      </c>
      <c r="C987" s="64" t="s">
        <v>3048</v>
      </c>
      <c r="D987" s="65" t="s">
        <v>1462</v>
      </c>
      <c r="E987" s="62">
        <v>2</v>
      </c>
      <c r="F987" s="201"/>
      <c r="G987" s="222">
        <f t="shared" si="75"/>
        <v>0</v>
      </c>
    </row>
    <row r="988" spans="1:7" s="6" customFormat="1" ht="15" x14ac:dyDescent="0.25">
      <c r="A988" s="327" t="s">
        <v>2711</v>
      </c>
      <c r="B988" s="60" t="s">
        <v>3153</v>
      </c>
      <c r="C988" s="64" t="s">
        <v>3031</v>
      </c>
      <c r="D988" s="65" t="s">
        <v>1462</v>
      </c>
      <c r="E988" s="62">
        <v>1</v>
      </c>
      <c r="F988" s="201"/>
      <c r="G988" s="222">
        <f t="shared" si="75"/>
        <v>0</v>
      </c>
    </row>
    <row r="989" spans="1:7" s="6" customFormat="1" ht="15" x14ac:dyDescent="0.25">
      <c r="A989" s="327" t="s">
        <v>2712</v>
      </c>
      <c r="B989" s="60" t="s">
        <v>3153</v>
      </c>
      <c r="C989" s="64" t="s">
        <v>3030</v>
      </c>
      <c r="D989" s="65" t="s">
        <v>1462</v>
      </c>
      <c r="E989" s="62">
        <v>1</v>
      </c>
      <c r="F989" s="201"/>
      <c r="G989" s="222">
        <f t="shared" si="75"/>
        <v>0</v>
      </c>
    </row>
    <row r="990" spans="1:7" s="6" customFormat="1" ht="15" x14ac:dyDescent="0.25">
      <c r="A990" s="327" t="s">
        <v>2713</v>
      </c>
      <c r="B990" s="60" t="s">
        <v>3153</v>
      </c>
      <c r="C990" s="64" t="s">
        <v>3029</v>
      </c>
      <c r="D990" s="65" t="s">
        <v>1462</v>
      </c>
      <c r="E990" s="62">
        <v>1</v>
      </c>
      <c r="F990" s="201"/>
      <c r="G990" s="222">
        <f t="shared" si="75"/>
        <v>0</v>
      </c>
    </row>
    <row r="991" spans="1:7" s="6" customFormat="1" ht="15" x14ac:dyDescent="0.25">
      <c r="A991" s="327" t="s">
        <v>2714</v>
      </c>
      <c r="B991" s="60" t="s">
        <v>3153</v>
      </c>
      <c r="C991" s="64" t="s">
        <v>3028</v>
      </c>
      <c r="D991" s="65" t="s">
        <v>1462</v>
      </c>
      <c r="E991" s="62">
        <v>2</v>
      </c>
      <c r="F991" s="201"/>
      <c r="G991" s="222">
        <f t="shared" si="75"/>
        <v>0</v>
      </c>
    </row>
    <row r="992" spans="1:7" s="6" customFormat="1" ht="15" x14ac:dyDescent="0.25">
      <c r="A992" s="327" t="s">
        <v>2715</v>
      </c>
      <c r="B992" s="60" t="s">
        <v>3153</v>
      </c>
      <c r="C992" s="64" t="s">
        <v>3027</v>
      </c>
      <c r="D992" s="65" t="s">
        <v>1462</v>
      </c>
      <c r="E992" s="62">
        <v>1</v>
      </c>
      <c r="F992" s="201"/>
      <c r="G992" s="222">
        <f t="shared" si="75"/>
        <v>0</v>
      </c>
    </row>
    <row r="993" spans="1:7" s="6" customFormat="1" ht="15" x14ac:dyDescent="0.25">
      <c r="A993" s="327" t="s">
        <v>2716</v>
      </c>
      <c r="B993" s="60" t="s">
        <v>3153</v>
      </c>
      <c r="C993" s="64" t="s">
        <v>3025</v>
      </c>
      <c r="D993" s="65" t="s">
        <v>1462</v>
      </c>
      <c r="E993" s="62">
        <v>2</v>
      </c>
      <c r="F993" s="201"/>
      <c r="G993" s="222">
        <f t="shared" si="75"/>
        <v>0</v>
      </c>
    </row>
    <row r="994" spans="1:7" s="6" customFormat="1" ht="15" x14ac:dyDescent="0.25">
      <c r="A994" s="327" t="s">
        <v>2717</v>
      </c>
      <c r="B994" s="60" t="s">
        <v>3153</v>
      </c>
      <c r="C994" s="64" t="s">
        <v>3026</v>
      </c>
      <c r="D994" s="65" t="s">
        <v>1462</v>
      </c>
      <c r="E994" s="62">
        <v>4</v>
      </c>
      <c r="F994" s="201"/>
      <c r="G994" s="222">
        <f t="shared" si="75"/>
        <v>0</v>
      </c>
    </row>
    <row r="995" spans="1:7" s="6" customFormat="1" ht="15" x14ac:dyDescent="0.25">
      <c r="A995" s="327" t="s">
        <v>2718</v>
      </c>
      <c r="B995" s="60" t="s">
        <v>3153</v>
      </c>
      <c r="C995" s="64" t="s">
        <v>3026</v>
      </c>
      <c r="D995" s="65" t="s">
        <v>1462</v>
      </c>
      <c r="E995" s="62">
        <v>2</v>
      </c>
      <c r="F995" s="201"/>
      <c r="G995" s="222">
        <f t="shared" si="75"/>
        <v>0</v>
      </c>
    </row>
    <row r="996" spans="1:7" s="6" customFormat="1" ht="15" x14ac:dyDescent="0.25">
      <c r="A996" s="327" t="s">
        <v>2719</v>
      </c>
      <c r="B996" s="60" t="s">
        <v>3153</v>
      </c>
      <c r="C996" s="64" t="s">
        <v>3047</v>
      </c>
      <c r="D996" s="65" t="s">
        <v>1462</v>
      </c>
      <c r="E996" s="62">
        <v>1</v>
      </c>
      <c r="F996" s="201"/>
      <c r="G996" s="222">
        <f t="shared" si="75"/>
        <v>0</v>
      </c>
    </row>
    <row r="997" spans="1:7" s="6" customFormat="1" ht="15" x14ac:dyDescent="0.25">
      <c r="A997" s="327" t="s">
        <v>2720</v>
      </c>
      <c r="B997" s="60" t="s">
        <v>3153</v>
      </c>
      <c r="C997" s="64" t="s">
        <v>3046</v>
      </c>
      <c r="D997" s="65" t="s">
        <v>1462</v>
      </c>
      <c r="E997" s="62">
        <v>1</v>
      </c>
      <c r="F997" s="201"/>
      <c r="G997" s="222">
        <f t="shared" si="75"/>
        <v>0</v>
      </c>
    </row>
    <row r="998" spans="1:7" s="6" customFormat="1" ht="15" x14ac:dyDescent="0.25">
      <c r="A998" s="327" t="s">
        <v>2721</v>
      </c>
      <c r="B998" s="60" t="s">
        <v>3153</v>
      </c>
      <c r="C998" s="64" t="s">
        <v>3021</v>
      </c>
      <c r="D998" s="65" t="s">
        <v>1462</v>
      </c>
      <c r="E998" s="62">
        <v>2</v>
      </c>
      <c r="F998" s="201"/>
      <c r="G998" s="222">
        <f t="shared" si="75"/>
        <v>0</v>
      </c>
    </row>
    <row r="999" spans="1:7" s="6" customFormat="1" ht="15" x14ac:dyDescent="0.25">
      <c r="A999" s="327" t="s">
        <v>2722</v>
      </c>
      <c r="B999" s="60" t="s">
        <v>3153</v>
      </c>
      <c r="C999" s="64" t="s">
        <v>3022</v>
      </c>
      <c r="D999" s="65" t="s">
        <v>1462</v>
      </c>
      <c r="E999" s="62">
        <v>1</v>
      </c>
      <c r="F999" s="201"/>
      <c r="G999" s="222">
        <f t="shared" si="75"/>
        <v>0</v>
      </c>
    </row>
    <row r="1000" spans="1:7" s="6" customFormat="1" ht="15" x14ac:dyDescent="0.25">
      <c r="A1000" s="327" t="s">
        <v>2983</v>
      </c>
      <c r="B1000" s="60" t="s">
        <v>3153</v>
      </c>
      <c r="C1000" s="64" t="s">
        <v>3023</v>
      </c>
      <c r="D1000" s="65" t="s">
        <v>1462</v>
      </c>
      <c r="E1000" s="62">
        <v>1</v>
      </c>
      <c r="F1000" s="201"/>
      <c r="G1000" s="222">
        <f t="shared" si="75"/>
        <v>0</v>
      </c>
    </row>
    <row r="1001" spans="1:7" s="6" customFormat="1" ht="15" x14ac:dyDescent="0.25">
      <c r="A1001" s="327" t="s">
        <v>2723</v>
      </c>
      <c r="B1001" s="60" t="s">
        <v>3153</v>
      </c>
      <c r="C1001" s="64" t="s">
        <v>3024</v>
      </c>
      <c r="D1001" s="65" t="s">
        <v>1462</v>
      </c>
      <c r="E1001" s="62">
        <v>1</v>
      </c>
      <c r="F1001" s="201"/>
      <c r="G1001" s="222">
        <f t="shared" si="75"/>
        <v>0</v>
      </c>
    </row>
    <row r="1002" spans="1:7" s="6" customFormat="1" ht="15" x14ac:dyDescent="0.25">
      <c r="A1002" s="327" t="s">
        <v>2724</v>
      </c>
      <c r="B1002" s="60" t="s">
        <v>3153</v>
      </c>
      <c r="C1002" s="64" t="s">
        <v>3020</v>
      </c>
      <c r="D1002" s="65" t="s">
        <v>1462</v>
      </c>
      <c r="E1002" s="62">
        <v>1</v>
      </c>
      <c r="F1002" s="201"/>
      <c r="G1002" s="222">
        <f t="shared" si="75"/>
        <v>0</v>
      </c>
    </row>
    <row r="1003" spans="1:7" s="6" customFormat="1" ht="15" x14ac:dyDescent="0.25">
      <c r="A1003" s="327" t="s">
        <v>2725</v>
      </c>
      <c r="B1003" s="60" t="s">
        <v>3153</v>
      </c>
      <c r="C1003" s="64" t="s">
        <v>3019</v>
      </c>
      <c r="D1003" s="65" t="s">
        <v>1462</v>
      </c>
      <c r="E1003" s="62">
        <v>2</v>
      </c>
      <c r="F1003" s="201"/>
      <c r="G1003" s="222">
        <f t="shared" si="75"/>
        <v>0</v>
      </c>
    </row>
    <row r="1004" spans="1:7" s="6" customFormat="1" ht="15" x14ac:dyDescent="0.25">
      <c r="A1004" s="327" t="s">
        <v>2726</v>
      </c>
      <c r="B1004" s="60" t="s">
        <v>3153</v>
      </c>
      <c r="C1004" s="64" t="s">
        <v>3018</v>
      </c>
      <c r="D1004" s="65" t="s">
        <v>1462</v>
      </c>
      <c r="E1004" s="62">
        <v>1</v>
      </c>
      <c r="F1004" s="201"/>
      <c r="G1004" s="222">
        <f t="shared" si="75"/>
        <v>0</v>
      </c>
    </row>
    <row r="1005" spans="1:7" s="6" customFormat="1" ht="15" x14ac:dyDescent="0.25">
      <c r="A1005" s="327" t="s">
        <v>2727</v>
      </c>
      <c r="B1005" s="60" t="s">
        <v>3153</v>
      </c>
      <c r="C1005" s="64" t="s">
        <v>3017</v>
      </c>
      <c r="D1005" s="65" t="s">
        <v>1462</v>
      </c>
      <c r="E1005" s="62">
        <v>1</v>
      </c>
      <c r="F1005" s="201"/>
      <c r="G1005" s="222">
        <f t="shared" si="75"/>
        <v>0</v>
      </c>
    </row>
    <row r="1006" spans="1:7" s="6" customFormat="1" ht="15" x14ac:dyDescent="0.25">
      <c r="A1006" s="327" t="s">
        <v>2728</v>
      </c>
      <c r="B1006" s="60" t="s">
        <v>3153</v>
      </c>
      <c r="C1006" s="64" t="s">
        <v>3016</v>
      </c>
      <c r="D1006" s="65" t="s">
        <v>1462</v>
      </c>
      <c r="E1006" s="62">
        <v>1</v>
      </c>
      <c r="F1006" s="201"/>
      <c r="G1006" s="222">
        <f t="shared" si="75"/>
        <v>0</v>
      </c>
    </row>
    <row r="1007" spans="1:7" s="6" customFormat="1" ht="15" x14ac:dyDescent="0.25">
      <c r="A1007" s="327" t="s">
        <v>2729</v>
      </c>
      <c r="B1007" s="60" t="s">
        <v>3153</v>
      </c>
      <c r="C1007" s="64" t="s">
        <v>3015</v>
      </c>
      <c r="D1007" s="65" t="s">
        <v>1462</v>
      </c>
      <c r="E1007" s="62">
        <v>1</v>
      </c>
      <c r="F1007" s="201"/>
      <c r="G1007" s="222">
        <f t="shared" si="75"/>
        <v>0</v>
      </c>
    </row>
    <row r="1008" spans="1:7" s="6" customFormat="1" ht="15" x14ac:dyDescent="0.25">
      <c r="A1008" s="327" t="s">
        <v>2730</v>
      </c>
      <c r="B1008" s="60" t="s">
        <v>3153</v>
      </c>
      <c r="C1008" s="64" t="s">
        <v>3014</v>
      </c>
      <c r="D1008" s="65" t="s">
        <v>1462</v>
      </c>
      <c r="E1008" s="62">
        <v>1</v>
      </c>
      <c r="F1008" s="201"/>
      <c r="G1008" s="222">
        <f t="shared" si="75"/>
        <v>0</v>
      </c>
    </row>
    <row r="1009" spans="1:7" s="6" customFormat="1" ht="15" x14ac:dyDescent="0.25">
      <c r="A1009" s="327" t="s">
        <v>2731</v>
      </c>
      <c r="B1009" s="60" t="s">
        <v>3153</v>
      </c>
      <c r="C1009" s="64" t="s">
        <v>3013</v>
      </c>
      <c r="D1009" s="65" t="s">
        <v>1462</v>
      </c>
      <c r="E1009" s="62">
        <v>1</v>
      </c>
      <c r="F1009" s="201"/>
      <c r="G1009" s="222">
        <f t="shared" si="75"/>
        <v>0</v>
      </c>
    </row>
    <row r="1010" spans="1:7" s="6" customFormat="1" ht="15" x14ac:dyDescent="0.25">
      <c r="A1010" s="327" t="s">
        <v>2732</v>
      </c>
      <c r="B1010" s="60" t="s">
        <v>3153</v>
      </c>
      <c r="C1010" s="64" t="s">
        <v>3012</v>
      </c>
      <c r="D1010" s="65" t="s">
        <v>1462</v>
      </c>
      <c r="E1010" s="62">
        <v>1</v>
      </c>
      <c r="F1010" s="201"/>
      <c r="G1010" s="222">
        <f t="shared" si="75"/>
        <v>0</v>
      </c>
    </row>
    <row r="1011" spans="1:7" s="6" customFormat="1" ht="15" x14ac:dyDescent="0.25">
      <c r="A1011" s="327" t="s">
        <v>2733</v>
      </c>
      <c r="B1011" s="60" t="s">
        <v>3153</v>
      </c>
      <c r="C1011" s="64" t="s">
        <v>3011</v>
      </c>
      <c r="D1011" s="65" t="s">
        <v>1462</v>
      </c>
      <c r="E1011" s="62">
        <v>1</v>
      </c>
      <c r="F1011" s="201"/>
      <c r="G1011" s="222">
        <f t="shared" si="75"/>
        <v>0</v>
      </c>
    </row>
    <row r="1012" spans="1:7" s="6" customFormat="1" ht="15" x14ac:dyDescent="0.25">
      <c r="A1012" s="327" t="s">
        <v>2734</v>
      </c>
      <c r="B1012" s="60" t="s">
        <v>3153</v>
      </c>
      <c r="C1012" s="64" t="s">
        <v>3010</v>
      </c>
      <c r="D1012" s="65" t="s">
        <v>1462</v>
      </c>
      <c r="E1012" s="62">
        <v>1</v>
      </c>
      <c r="F1012" s="201"/>
      <c r="G1012" s="222">
        <f t="shared" si="75"/>
        <v>0</v>
      </c>
    </row>
    <row r="1013" spans="1:7" s="6" customFormat="1" ht="15" x14ac:dyDescent="0.25">
      <c r="A1013" s="327" t="s">
        <v>2735</v>
      </c>
      <c r="B1013" s="60" t="s">
        <v>3153</v>
      </c>
      <c r="C1013" s="64" t="s">
        <v>3009</v>
      </c>
      <c r="D1013" s="65" t="s">
        <v>1462</v>
      </c>
      <c r="E1013" s="62">
        <v>2</v>
      </c>
      <c r="F1013" s="201"/>
      <c r="G1013" s="222">
        <f t="shared" si="75"/>
        <v>0</v>
      </c>
    </row>
    <row r="1014" spans="1:7" s="6" customFormat="1" ht="15.75" x14ac:dyDescent="0.25">
      <c r="A1014" s="332"/>
      <c r="B1014" s="114"/>
      <c r="C1014" s="115" t="s">
        <v>2320</v>
      </c>
      <c r="D1014" s="114"/>
      <c r="E1014" s="251"/>
      <c r="F1014" s="220"/>
      <c r="G1014" s="221"/>
    </row>
    <row r="1015" spans="1:7" s="6" customFormat="1" ht="15" x14ac:dyDescent="0.25">
      <c r="A1015" s="327" t="s">
        <v>2736</v>
      </c>
      <c r="B1015" s="60" t="s">
        <v>3153</v>
      </c>
      <c r="C1015" s="64" t="s">
        <v>2499</v>
      </c>
      <c r="D1015" s="65" t="s">
        <v>1462</v>
      </c>
      <c r="E1015" s="62">
        <v>2</v>
      </c>
      <c r="F1015" s="201"/>
      <c r="G1015" s="222">
        <f t="shared" si="75"/>
        <v>0</v>
      </c>
    </row>
    <row r="1016" spans="1:7" s="6" customFormat="1" ht="15" x14ac:dyDescent="0.25">
      <c r="A1016" s="327" t="s">
        <v>2737</v>
      </c>
      <c r="B1016" s="60" t="s">
        <v>3153</v>
      </c>
      <c r="C1016" s="64" t="s">
        <v>2440</v>
      </c>
      <c r="D1016" s="65" t="s">
        <v>1462</v>
      </c>
      <c r="E1016" s="62">
        <v>1</v>
      </c>
      <c r="F1016" s="201"/>
      <c r="G1016" s="222">
        <f t="shared" si="75"/>
        <v>0</v>
      </c>
    </row>
    <row r="1017" spans="1:7" s="6" customFormat="1" ht="15" x14ac:dyDescent="0.25">
      <c r="A1017" s="327" t="s">
        <v>2738</v>
      </c>
      <c r="B1017" s="60" t="s">
        <v>3153</v>
      </c>
      <c r="C1017" s="64" t="s">
        <v>2500</v>
      </c>
      <c r="D1017" s="65" t="s">
        <v>1462</v>
      </c>
      <c r="E1017" s="62">
        <v>1</v>
      </c>
      <c r="F1017" s="201"/>
      <c r="G1017" s="222">
        <f t="shared" si="75"/>
        <v>0</v>
      </c>
    </row>
    <row r="1018" spans="1:7" s="6" customFormat="1" ht="15" x14ac:dyDescent="0.25">
      <c r="A1018" s="327" t="s">
        <v>2984</v>
      </c>
      <c r="B1018" s="60" t="s">
        <v>3153</v>
      </c>
      <c r="C1018" s="64" t="s">
        <v>2501</v>
      </c>
      <c r="D1018" s="65" t="s">
        <v>1462</v>
      </c>
      <c r="E1018" s="62">
        <v>1</v>
      </c>
      <c r="F1018" s="201"/>
      <c r="G1018" s="222">
        <f t="shared" si="75"/>
        <v>0</v>
      </c>
    </row>
    <row r="1019" spans="1:7" s="6" customFormat="1" ht="15" x14ac:dyDescent="0.25">
      <c r="A1019" s="327" t="s">
        <v>2739</v>
      </c>
      <c r="B1019" s="60" t="s">
        <v>3153</v>
      </c>
      <c r="C1019" s="64" t="s">
        <v>2434</v>
      </c>
      <c r="D1019" s="65" t="s">
        <v>1462</v>
      </c>
      <c r="E1019" s="62">
        <v>61</v>
      </c>
      <c r="F1019" s="201"/>
      <c r="G1019" s="222">
        <f t="shared" si="75"/>
        <v>0</v>
      </c>
    </row>
    <row r="1020" spans="1:7" s="6" customFormat="1" ht="15" x14ac:dyDescent="0.25">
      <c r="A1020" s="327" t="s">
        <v>2740</v>
      </c>
      <c r="B1020" s="60" t="s">
        <v>3153</v>
      </c>
      <c r="C1020" s="64" t="s">
        <v>2435</v>
      </c>
      <c r="D1020" s="65" t="s">
        <v>1462</v>
      </c>
      <c r="E1020" s="62">
        <v>3</v>
      </c>
      <c r="F1020" s="201"/>
      <c r="G1020" s="222">
        <f t="shared" si="75"/>
        <v>0</v>
      </c>
    </row>
    <row r="1021" spans="1:7" s="6" customFormat="1" ht="15" x14ac:dyDescent="0.25">
      <c r="A1021" s="327" t="s">
        <v>2985</v>
      </c>
      <c r="B1021" s="60" t="s">
        <v>3153</v>
      </c>
      <c r="C1021" s="64" t="s">
        <v>2474</v>
      </c>
      <c r="D1021" s="65" t="s">
        <v>1462</v>
      </c>
      <c r="E1021" s="62">
        <v>8</v>
      </c>
      <c r="F1021" s="201"/>
      <c r="G1021" s="222">
        <f t="shared" si="75"/>
        <v>0</v>
      </c>
    </row>
    <row r="1022" spans="1:7" s="6" customFormat="1" ht="15" x14ac:dyDescent="0.25">
      <c r="A1022" s="327" t="s">
        <v>2741</v>
      </c>
      <c r="B1022" s="60" t="s">
        <v>3153</v>
      </c>
      <c r="C1022" s="64" t="s">
        <v>2436</v>
      </c>
      <c r="D1022" s="65" t="s">
        <v>1462</v>
      </c>
      <c r="E1022" s="62">
        <v>33</v>
      </c>
      <c r="F1022" s="201"/>
      <c r="G1022" s="222">
        <f t="shared" si="75"/>
        <v>0</v>
      </c>
    </row>
    <row r="1023" spans="1:7" s="6" customFormat="1" ht="15" x14ac:dyDescent="0.25">
      <c r="A1023" s="327" t="s">
        <v>2742</v>
      </c>
      <c r="B1023" s="60" t="s">
        <v>3153</v>
      </c>
      <c r="C1023" s="64" t="s">
        <v>2437</v>
      </c>
      <c r="D1023" s="65" t="s">
        <v>1462</v>
      </c>
      <c r="E1023" s="62">
        <v>21</v>
      </c>
      <c r="F1023" s="201"/>
      <c r="G1023" s="222">
        <f t="shared" si="75"/>
        <v>0</v>
      </c>
    </row>
    <row r="1024" spans="1:7" s="6" customFormat="1" ht="15" x14ac:dyDescent="0.25">
      <c r="A1024" s="327" t="s">
        <v>2743</v>
      </c>
      <c r="B1024" s="60" t="s">
        <v>3153</v>
      </c>
      <c r="C1024" s="64" t="s">
        <v>2497</v>
      </c>
      <c r="D1024" s="65" t="s">
        <v>1462</v>
      </c>
      <c r="E1024" s="62">
        <v>2</v>
      </c>
      <c r="F1024" s="201"/>
      <c r="G1024" s="222">
        <f t="shared" si="75"/>
        <v>0</v>
      </c>
    </row>
    <row r="1025" spans="1:7" s="6" customFormat="1" ht="15" x14ac:dyDescent="0.25">
      <c r="A1025" s="327" t="s">
        <v>2744</v>
      </c>
      <c r="B1025" s="60" t="s">
        <v>3153</v>
      </c>
      <c r="C1025" s="64" t="s">
        <v>2438</v>
      </c>
      <c r="D1025" s="65" t="s">
        <v>1462</v>
      </c>
      <c r="E1025" s="62">
        <v>14</v>
      </c>
      <c r="F1025" s="201"/>
      <c r="G1025" s="222">
        <f t="shared" si="75"/>
        <v>0</v>
      </c>
    </row>
    <row r="1026" spans="1:7" s="6" customFormat="1" ht="15" x14ac:dyDescent="0.25">
      <c r="A1026" s="327" t="s">
        <v>2986</v>
      </c>
      <c r="B1026" s="60" t="s">
        <v>3153</v>
      </c>
      <c r="C1026" s="64" t="s">
        <v>2454</v>
      </c>
      <c r="D1026" s="65" t="s">
        <v>1462</v>
      </c>
      <c r="E1026" s="62">
        <v>11</v>
      </c>
      <c r="F1026" s="201"/>
      <c r="G1026" s="222">
        <f t="shared" si="75"/>
        <v>0</v>
      </c>
    </row>
    <row r="1027" spans="1:7" s="6" customFormat="1" ht="15" x14ac:dyDescent="0.25">
      <c r="A1027" s="327" t="s">
        <v>2745</v>
      </c>
      <c r="B1027" s="60" t="s">
        <v>3153</v>
      </c>
      <c r="C1027" s="64" t="s">
        <v>2439</v>
      </c>
      <c r="D1027" s="65" t="s">
        <v>1462</v>
      </c>
      <c r="E1027" s="62">
        <v>1</v>
      </c>
      <c r="F1027" s="201"/>
      <c r="G1027" s="222">
        <f t="shared" si="75"/>
        <v>0</v>
      </c>
    </row>
    <row r="1028" spans="1:7" s="6" customFormat="1" ht="15" x14ac:dyDescent="0.25">
      <c r="A1028" s="327" t="s">
        <v>2746</v>
      </c>
      <c r="B1028" s="60" t="s">
        <v>3153</v>
      </c>
      <c r="C1028" s="64" t="s">
        <v>2475</v>
      </c>
      <c r="D1028" s="65" t="s">
        <v>1462</v>
      </c>
      <c r="E1028" s="62">
        <v>1</v>
      </c>
      <c r="F1028" s="201"/>
      <c r="G1028" s="222">
        <f t="shared" ref="G1028:G1091" si="76">F1028*E1028</f>
        <v>0</v>
      </c>
    </row>
    <row r="1029" spans="1:7" s="6" customFormat="1" ht="15" x14ac:dyDescent="0.25">
      <c r="A1029" s="327" t="s">
        <v>2747</v>
      </c>
      <c r="B1029" s="60" t="s">
        <v>3153</v>
      </c>
      <c r="C1029" s="64" t="s">
        <v>2498</v>
      </c>
      <c r="D1029" s="65" t="s">
        <v>1462</v>
      </c>
      <c r="E1029" s="62">
        <v>2</v>
      </c>
      <c r="F1029" s="201"/>
      <c r="G1029" s="222">
        <f t="shared" si="76"/>
        <v>0</v>
      </c>
    </row>
    <row r="1030" spans="1:7" s="6" customFormat="1" ht="15" x14ac:dyDescent="0.25">
      <c r="A1030" s="327" t="s">
        <v>2748</v>
      </c>
      <c r="B1030" s="60" t="s">
        <v>3153</v>
      </c>
      <c r="C1030" s="64" t="s">
        <v>2335</v>
      </c>
      <c r="D1030" s="65" t="s">
        <v>1462</v>
      </c>
      <c r="E1030" s="62">
        <v>89</v>
      </c>
      <c r="F1030" s="201"/>
      <c r="G1030" s="222">
        <f t="shared" si="76"/>
        <v>0</v>
      </c>
    </row>
    <row r="1031" spans="1:7" s="6" customFormat="1" ht="15" x14ac:dyDescent="0.25">
      <c r="A1031" s="327" t="s">
        <v>2749</v>
      </c>
      <c r="B1031" s="60" t="s">
        <v>3153</v>
      </c>
      <c r="C1031" s="64" t="s">
        <v>2364</v>
      </c>
      <c r="D1031" s="65" t="s">
        <v>1462</v>
      </c>
      <c r="E1031" s="62">
        <v>10</v>
      </c>
      <c r="F1031" s="201"/>
      <c r="G1031" s="222">
        <f t="shared" si="76"/>
        <v>0</v>
      </c>
    </row>
    <row r="1032" spans="1:7" s="6" customFormat="1" ht="15" x14ac:dyDescent="0.25">
      <c r="A1032" s="327" t="s">
        <v>2750</v>
      </c>
      <c r="B1032" s="60" t="s">
        <v>3153</v>
      </c>
      <c r="C1032" s="64" t="s">
        <v>2336</v>
      </c>
      <c r="D1032" s="65" t="s">
        <v>1462</v>
      </c>
      <c r="E1032" s="62">
        <v>74</v>
      </c>
      <c r="F1032" s="201"/>
      <c r="G1032" s="222">
        <f t="shared" si="76"/>
        <v>0</v>
      </c>
    </row>
    <row r="1033" spans="1:7" s="6" customFormat="1" ht="15" x14ac:dyDescent="0.25">
      <c r="A1033" s="327" t="s">
        <v>2751</v>
      </c>
      <c r="B1033" s="60" t="s">
        <v>3153</v>
      </c>
      <c r="C1033" s="64" t="s">
        <v>2337</v>
      </c>
      <c r="D1033" s="65" t="s">
        <v>1462</v>
      </c>
      <c r="E1033" s="62">
        <v>19</v>
      </c>
      <c r="F1033" s="201"/>
      <c r="G1033" s="222">
        <f t="shared" si="76"/>
        <v>0</v>
      </c>
    </row>
    <row r="1034" spans="1:7" s="6" customFormat="1" ht="15" x14ac:dyDescent="0.25">
      <c r="A1034" s="327" t="s">
        <v>2752</v>
      </c>
      <c r="B1034" s="60" t="s">
        <v>3153</v>
      </c>
      <c r="C1034" s="64" t="s">
        <v>2397</v>
      </c>
      <c r="D1034" s="65" t="s">
        <v>1462</v>
      </c>
      <c r="E1034" s="62">
        <v>6</v>
      </c>
      <c r="F1034" s="201"/>
      <c r="G1034" s="222">
        <f t="shared" si="76"/>
        <v>0</v>
      </c>
    </row>
    <row r="1035" spans="1:7" s="6" customFormat="1" ht="15" x14ac:dyDescent="0.25">
      <c r="A1035" s="327" t="s">
        <v>2753</v>
      </c>
      <c r="B1035" s="60" t="s">
        <v>3153</v>
      </c>
      <c r="C1035" s="64" t="s">
        <v>2398</v>
      </c>
      <c r="D1035" s="65" t="s">
        <v>1462</v>
      </c>
      <c r="E1035" s="62">
        <v>4</v>
      </c>
      <c r="F1035" s="201"/>
      <c r="G1035" s="222">
        <f t="shared" si="76"/>
        <v>0</v>
      </c>
    </row>
    <row r="1036" spans="1:7" s="6" customFormat="1" ht="15" x14ac:dyDescent="0.25">
      <c r="A1036" s="327" t="s">
        <v>2754</v>
      </c>
      <c r="B1036" s="60" t="s">
        <v>3153</v>
      </c>
      <c r="C1036" s="64" t="s">
        <v>2365</v>
      </c>
      <c r="D1036" s="65" t="s">
        <v>1462</v>
      </c>
      <c r="E1036" s="62">
        <v>1</v>
      </c>
      <c r="F1036" s="201"/>
      <c r="G1036" s="222">
        <f t="shared" si="76"/>
        <v>0</v>
      </c>
    </row>
    <row r="1037" spans="1:7" s="6" customFormat="1" ht="15" x14ac:dyDescent="0.25">
      <c r="A1037" s="327" t="s">
        <v>2755</v>
      </c>
      <c r="B1037" s="60" t="s">
        <v>3153</v>
      </c>
      <c r="C1037" s="64" t="s">
        <v>2338</v>
      </c>
      <c r="D1037" s="65" t="s">
        <v>1462</v>
      </c>
      <c r="E1037" s="62">
        <v>12</v>
      </c>
      <c r="F1037" s="201"/>
      <c r="G1037" s="222">
        <f t="shared" si="76"/>
        <v>0</v>
      </c>
    </row>
    <row r="1038" spans="1:7" s="6" customFormat="1" ht="15" x14ac:dyDescent="0.25">
      <c r="A1038" s="327" t="s">
        <v>2756</v>
      </c>
      <c r="B1038" s="60" t="s">
        <v>3153</v>
      </c>
      <c r="C1038" s="64" t="s">
        <v>2496</v>
      </c>
      <c r="D1038" s="65" t="s">
        <v>1462</v>
      </c>
      <c r="E1038" s="62">
        <v>2</v>
      </c>
      <c r="F1038" s="201"/>
      <c r="G1038" s="222">
        <f t="shared" si="76"/>
        <v>0</v>
      </c>
    </row>
    <row r="1039" spans="1:7" s="6" customFormat="1" ht="15" x14ac:dyDescent="0.25">
      <c r="A1039" s="327" t="s">
        <v>2757</v>
      </c>
      <c r="B1039" s="60" t="s">
        <v>3153</v>
      </c>
      <c r="C1039" s="64" t="s">
        <v>2362</v>
      </c>
      <c r="D1039" s="65" t="s">
        <v>1462</v>
      </c>
      <c r="E1039" s="62">
        <v>55</v>
      </c>
      <c r="F1039" s="201"/>
      <c r="G1039" s="222">
        <f t="shared" si="76"/>
        <v>0</v>
      </c>
    </row>
    <row r="1040" spans="1:7" s="6" customFormat="1" ht="15" x14ac:dyDescent="0.25">
      <c r="A1040" s="327" t="s">
        <v>2758</v>
      </c>
      <c r="B1040" s="60" t="s">
        <v>3153</v>
      </c>
      <c r="C1040" s="64" t="s">
        <v>2512</v>
      </c>
      <c r="D1040" s="65" t="s">
        <v>1462</v>
      </c>
      <c r="E1040" s="62">
        <v>12</v>
      </c>
      <c r="F1040" s="201"/>
      <c r="G1040" s="222">
        <f t="shared" si="76"/>
        <v>0</v>
      </c>
    </row>
    <row r="1041" spans="1:7" s="6" customFormat="1" ht="15" x14ac:dyDescent="0.25">
      <c r="A1041" s="327" t="s">
        <v>2759</v>
      </c>
      <c r="B1041" s="60" t="s">
        <v>3153</v>
      </c>
      <c r="C1041" s="64" t="s">
        <v>2329</v>
      </c>
      <c r="D1041" s="65" t="s">
        <v>1462</v>
      </c>
      <c r="E1041" s="62">
        <v>12</v>
      </c>
      <c r="F1041" s="201"/>
      <c r="G1041" s="222">
        <f t="shared" si="76"/>
        <v>0</v>
      </c>
    </row>
    <row r="1042" spans="1:7" s="6" customFormat="1" ht="15" x14ac:dyDescent="0.25">
      <c r="A1042" s="327" t="s">
        <v>2760</v>
      </c>
      <c r="B1042" s="60" t="s">
        <v>3153</v>
      </c>
      <c r="C1042" s="64" t="s">
        <v>2363</v>
      </c>
      <c r="D1042" s="65" t="s">
        <v>1462</v>
      </c>
      <c r="E1042" s="62">
        <v>22</v>
      </c>
      <c r="F1042" s="201"/>
      <c r="G1042" s="222">
        <f t="shared" si="76"/>
        <v>0</v>
      </c>
    </row>
    <row r="1043" spans="1:7" s="6" customFormat="1" ht="15" x14ac:dyDescent="0.25">
      <c r="A1043" s="327" t="s">
        <v>2761</v>
      </c>
      <c r="B1043" s="60" t="s">
        <v>3153</v>
      </c>
      <c r="C1043" s="64" t="s">
        <v>2330</v>
      </c>
      <c r="D1043" s="65" t="s">
        <v>1462</v>
      </c>
      <c r="E1043" s="62">
        <v>6</v>
      </c>
      <c r="F1043" s="201"/>
      <c r="G1043" s="222">
        <f t="shared" si="76"/>
        <v>0</v>
      </c>
    </row>
    <row r="1044" spans="1:7" s="6" customFormat="1" ht="15" x14ac:dyDescent="0.25">
      <c r="A1044" s="327" t="s">
        <v>2762</v>
      </c>
      <c r="B1044" s="60" t="s">
        <v>3153</v>
      </c>
      <c r="C1044" s="64" t="s">
        <v>2334</v>
      </c>
      <c r="D1044" s="65" t="s">
        <v>1462</v>
      </c>
      <c r="E1044" s="62">
        <v>2</v>
      </c>
      <c r="F1044" s="201"/>
      <c r="G1044" s="222">
        <f t="shared" si="76"/>
        <v>0</v>
      </c>
    </row>
    <row r="1045" spans="1:7" s="6" customFormat="1" ht="15" x14ac:dyDescent="0.25">
      <c r="A1045" s="327" t="s">
        <v>2763</v>
      </c>
      <c r="B1045" s="60" t="s">
        <v>3153</v>
      </c>
      <c r="C1045" s="64" t="s">
        <v>2331</v>
      </c>
      <c r="D1045" s="65" t="s">
        <v>1462</v>
      </c>
      <c r="E1045" s="62">
        <v>11</v>
      </c>
      <c r="F1045" s="201"/>
      <c r="G1045" s="222">
        <f t="shared" si="76"/>
        <v>0</v>
      </c>
    </row>
    <row r="1046" spans="1:7" s="6" customFormat="1" ht="15" x14ac:dyDescent="0.25">
      <c r="A1046" s="327" t="s">
        <v>2764</v>
      </c>
      <c r="B1046" s="60" t="s">
        <v>3153</v>
      </c>
      <c r="C1046" s="64" t="s">
        <v>2332</v>
      </c>
      <c r="D1046" s="65" t="s">
        <v>1462</v>
      </c>
      <c r="E1046" s="62">
        <v>2</v>
      </c>
      <c r="F1046" s="201"/>
      <c r="G1046" s="222">
        <f t="shared" si="76"/>
        <v>0</v>
      </c>
    </row>
    <row r="1047" spans="1:7" s="6" customFormat="1" ht="15" x14ac:dyDescent="0.25">
      <c r="A1047" s="327" t="s">
        <v>2765</v>
      </c>
      <c r="B1047" s="60" t="s">
        <v>3153</v>
      </c>
      <c r="C1047" s="64" t="s">
        <v>2333</v>
      </c>
      <c r="D1047" s="65" t="s">
        <v>1462</v>
      </c>
      <c r="E1047" s="62">
        <v>12</v>
      </c>
      <c r="F1047" s="201"/>
      <c r="G1047" s="222">
        <f t="shared" si="76"/>
        <v>0</v>
      </c>
    </row>
    <row r="1048" spans="1:7" s="6" customFormat="1" ht="15" x14ac:dyDescent="0.25">
      <c r="A1048" s="327" t="s">
        <v>2766</v>
      </c>
      <c r="B1048" s="60" t="s">
        <v>3153</v>
      </c>
      <c r="C1048" s="64" t="s">
        <v>2495</v>
      </c>
      <c r="D1048" s="65" t="s">
        <v>1462</v>
      </c>
      <c r="E1048" s="62">
        <v>1</v>
      </c>
      <c r="F1048" s="201"/>
      <c r="G1048" s="222">
        <f t="shared" si="76"/>
        <v>0</v>
      </c>
    </row>
    <row r="1049" spans="1:7" s="6" customFormat="1" ht="15" x14ac:dyDescent="0.25">
      <c r="A1049" s="327" t="s">
        <v>2767</v>
      </c>
      <c r="B1049" s="60" t="s">
        <v>3153</v>
      </c>
      <c r="C1049" s="64" t="s">
        <v>2473</v>
      </c>
      <c r="D1049" s="65" t="s">
        <v>1462</v>
      </c>
      <c r="E1049" s="62">
        <v>2</v>
      </c>
      <c r="F1049" s="201"/>
      <c r="G1049" s="222">
        <f t="shared" si="76"/>
        <v>0</v>
      </c>
    </row>
    <row r="1050" spans="1:7" s="6" customFormat="1" ht="15" x14ac:dyDescent="0.25">
      <c r="A1050" s="327" t="s">
        <v>2768</v>
      </c>
      <c r="B1050" s="60" t="s">
        <v>3153</v>
      </c>
      <c r="C1050" s="64" t="s">
        <v>2513</v>
      </c>
      <c r="D1050" s="65" t="s">
        <v>1462</v>
      </c>
      <c r="E1050" s="62">
        <v>2</v>
      </c>
      <c r="F1050" s="201"/>
      <c r="G1050" s="222">
        <f t="shared" si="76"/>
        <v>0</v>
      </c>
    </row>
    <row r="1051" spans="1:7" s="6" customFormat="1" ht="15" x14ac:dyDescent="0.25">
      <c r="A1051" s="327" t="s">
        <v>2769</v>
      </c>
      <c r="B1051" s="60" t="s">
        <v>3153</v>
      </c>
      <c r="C1051" s="64" t="s">
        <v>2514</v>
      </c>
      <c r="D1051" s="65" t="s">
        <v>1462</v>
      </c>
      <c r="E1051" s="62">
        <v>3</v>
      </c>
      <c r="F1051" s="201"/>
      <c r="G1051" s="222">
        <f t="shared" si="76"/>
        <v>0</v>
      </c>
    </row>
    <row r="1052" spans="1:7" s="6" customFormat="1" ht="15" x14ac:dyDescent="0.25">
      <c r="A1052" s="327" t="s">
        <v>2770</v>
      </c>
      <c r="B1052" s="60" t="s">
        <v>3153</v>
      </c>
      <c r="C1052" s="64" t="s">
        <v>2528</v>
      </c>
      <c r="D1052" s="65" t="s">
        <v>1462</v>
      </c>
      <c r="E1052" s="62">
        <v>11</v>
      </c>
      <c r="F1052" s="201"/>
      <c r="G1052" s="222">
        <f t="shared" si="76"/>
        <v>0</v>
      </c>
    </row>
    <row r="1053" spans="1:7" s="6" customFormat="1" ht="15" x14ac:dyDescent="0.25">
      <c r="A1053" s="327" t="s">
        <v>2771</v>
      </c>
      <c r="B1053" s="60" t="s">
        <v>3153</v>
      </c>
      <c r="C1053" s="64" t="s">
        <v>2529</v>
      </c>
      <c r="D1053" s="65" t="s">
        <v>1462</v>
      </c>
      <c r="E1053" s="62">
        <v>31</v>
      </c>
      <c r="F1053" s="201"/>
      <c r="G1053" s="222">
        <f t="shared" si="76"/>
        <v>0</v>
      </c>
    </row>
    <row r="1054" spans="1:7" s="6" customFormat="1" ht="15" x14ac:dyDescent="0.25">
      <c r="A1054" s="327" t="s">
        <v>2772</v>
      </c>
      <c r="B1054" s="60" t="s">
        <v>3153</v>
      </c>
      <c r="C1054" s="64" t="s">
        <v>2530</v>
      </c>
      <c r="D1054" s="65" t="s">
        <v>1462</v>
      </c>
      <c r="E1054" s="62">
        <v>9</v>
      </c>
      <c r="F1054" s="201"/>
      <c r="G1054" s="222">
        <f t="shared" si="76"/>
        <v>0</v>
      </c>
    </row>
    <row r="1055" spans="1:7" s="6" customFormat="1" ht="15" x14ac:dyDescent="0.25">
      <c r="A1055" s="327" t="s">
        <v>2773</v>
      </c>
      <c r="B1055" s="60" t="s">
        <v>3153</v>
      </c>
      <c r="C1055" s="64" t="s">
        <v>2523</v>
      </c>
      <c r="D1055" s="65" t="s">
        <v>1462</v>
      </c>
      <c r="E1055" s="62">
        <v>1</v>
      </c>
      <c r="F1055" s="201"/>
      <c r="G1055" s="222">
        <f t="shared" si="76"/>
        <v>0</v>
      </c>
    </row>
    <row r="1056" spans="1:7" s="6" customFormat="1" ht="15" x14ac:dyDescent="0.25">
      <c r="A1056" s="327" t="s">
        <v>2774</v>
      </c>
      <c r="B1056" s="60" t="s">
        <v>3153</v>
      </c>
      <c r="C1056" s="64" t="s">
        <v>2516</v>
      </c>
      <c r="D1056" s="65" t="s">
        <v>1462</v>
      </c>
      <c r="E1056" s="62">
        <v>1</v>
      </c>
      <c r="F1056" s="201"/>
      <c r="G1056" s="222">
        <f t="shared" si="76"/>
        <v>0</v>
      </c>
    </row>
    <row r="1057" spans="1:7" s="6" customFormat="1" ht="15" x14ac:dyDescent="0.25">
      <c r="A1057" s="327" t="s">
        <v>2987</v>
      </c>
      <c r="B1057" s="60" t="s">
        <v>3153</v>
      </c>
      <c r="C1057" s="64" t="s">
        <v>2449</v>
      </c>
      <c r="D1057" s="65" t="s">
        <v>1462</v>
      </c>
      <c r="E1057" s="62">
        <v>1</v>
      </c>
      <c r="F1057" s="201"/>
      <c r="G1057" s="222">
        <f t="shared" si="76"/>
        <v>0</v>
      </c>
    </row>
    <row r="1058" spans="1:7" s="6" customFormat="1" ht="15" x14ac:dyDescent="0.25">
      <c r="A1058" s="327" t="s">
        <v>2775</v>
      </c>
      <c r="B1058" s="60" t="s">
        <v>3153</v>
      </c>
      <c r="C1058" s="64" t="s">
        <v>2410</v>
      </c>
      <c r="D1058" s="65" t="s">
        <v>1462</v>
      </c>
      <c r="E1058" s="62">
        <v>1</v>
      </c>
      <c r="F1058" s="201"/>
      <c r="G1058" s="222">
        <f t="shared" si="76"/>
        <v>0</v>
      </c>
    </row>
    <row r="1059" spans="1:7" s="6" customFormat="1" ht="15" x14ac:dyDescent="0.25">
      <c r="A1059" s="327" t="s">
        <v>2776</v>
      </c>
      <c r="B1059" s="60" t="s">
        <v>3153</v>
      </c>
      <c r="C1059" s="64" t="s">
        <v>2378</v>
      </c>
      <c r="D1059" s="65" t="s">
        <v>1462</v>
      </c>
      <c r="E1059" s="62">
        <v>6</v>
      </c>
      <c r="F1059" s="201"/>
      <c r="G1059" s="222">
        <f t="shared" si="76"/>
        <v>0</v>
      </c>
    </row>
    <row r="1060" spans="1:7" s="6" customFormat="1" ht="15" x14ac:dyDescent="0.25">
      <c r="A1060" s="327" t="s">
        <v>2777</v>
      </c>
      <c r="B1060" s="60" t="s">
        <v>3153</v>
      </c>
      <c r="C1060" s="64" t="s">
        <v>2345</v>
      </c>
      <c r="D1060" s="65" t="s">
        <v>1462</v>
      </c>
      <c r="E1060" s="62">
        <v>2</v>
      </c>
      <c r="F1060" s="201"/>
      <c r="G1060" s="222">
        <f t="shared" si="76"/>
        <v>0</v>
      </c>
    </row>
    <row r="1061" spans="1:7" s="6" customFormat="1" ht="15" x14ac:dyDescent="0.25">
      <c r="A1061" s="327" t="s">
        <v>2778</v>
      </c>
      <c r="B1061" s="60" t="s">
        <v>3153</v>
      </c>
      <c r="C1061" s="64" t="s">
        <v>2466</v>
      </c>
      <c r="D1061" s="65" t="s">
        <v>1462</v>
      </c>
      <c r="E1061" s="62">
        <v>1</v>
      </c>
      <c r="F1061" s="201"/>
      <c r="G1061" s="222">
        <f t="shared" si="76"/>
        <v>0</v>
      </c>
    </row>
    <row r="1062" spans="1:7" s="6" customFormat="1" ht="15" x14ac:dyDescent="0.25">
      <c r="A1062" s="327" t="s">
        <v>2779</v>
      </c>
      <c r="B1062" s="60" t="s">
        <v>3153</v>
      </c>
      <c r="C1062" s="64" t="s">
        <v>2467</v>
      </c>
      <c r="D1062" s="65" t="s">
        <v>1462</v>
      </c>
      <c r="E1062" s="62">
        <v>1</v>
      </c>
      <c r="F1062" s="201"/>
      <c r="G1062" s="222">
        <f t="shared" si="76"/>
        <v>0</v>
      </c>
    </row>
    <row r="1063" spans="1:7" s="6" customFormat="1" ht="15" x14ac:dyDescent="0.25">
      <c r="A1063" s="327" t="s">
        <v>2780</v>
      </c>
      <c r="B1063" s="60" t="s">
        <v>3153</v>
      </c>
      <c r="C1063" s="64" t="s">
        <v>2515</v>
      </c>
      <c r="D1063" s="65" t="s">
        <v>1462</v>
      </c>
      <c r="E1063" s="62">
        <v>6</v>
      </c>
      <c r="F1063" s="201"/>
      <c r="G1063" s="222">
        <f t="shared" si="76"/>
        <v>0</v>
      </c>
    </row>
    <row r="1064" spans="1:7" s="6" customFormat="1" ht="15" x14ac:dyDescent="0.25">
      <c r="A1064" s="327" t="s">
        <v>2781</v>
      </c>
      <c r="B1064" s="60" t="s">
        <v>3153</v>
      </c>
      <c r="C1064" s="64" t="s">
        <v>2509</v>
      </c>
      <c r="D1064" s="65" t="s">
        <v>1462</v>
      </c>
      <c r="E1064" s="62">
        <v>1</v>
      </c>
      <c r="F1064" s="201"/>
      <c r="G1064" s="222">
        <f t="shared" si="76"/>
        <v>0</v>
      </c>
    </row>
    <row r="1065" spans="1:7" s="6" customFormat="1" ht="15" x14ac:dyDescent="0.25">
      <c r="A1065" s="327" t="s">
        <v>2782</v>
      </c>
      <c r="B1065" s="60" t="s">
        <v>3153</v>
      </c>
      <c r="C1065" s="64" t="s">
        <v>2379</v>
      </c>
      <c r="D1065" s="65" t="s">
        <v>1462</v>
      </c>
      <c r="E1065" s="62">
        <v>2</v>
      </c>
      <c r="F1065" s="201"/>
      <c r="G1065" s="222">
        <f t="shared" si="76"/>
        <v>0</v>
      </c>
    </row>
    <row r="1066" spans="1:7" s="6" customFormat="1" ht="15" x14ac:dyDescent="0.25">
      <c r="A1066" s="327" t="s">
        <v>2783</v>
      </c>
      <c r="B1066" s="60" t="s">
        <v>3153</v>
      </c>
      <c r="C1066" s="64" t="s">
        <v>2517</v>
      </c>
      <c r="D1066" s="65" t="s">
        <v>1462</v>
      </c>
      <c r="E1066" s="62">
        <v>1</v>
      </c>
      <c r="F1066" s="201"/>
      <c r="G1066" s="222">
        <f t="shared" si="76"/>
        <v>0</v>
      </c>
    </row>
    <row r="1067" spans="1:7" s="6" customFormat="1" ht="15" x14ac:dyDescent="0.25">
      <c r="A1067" s="327" t="s">
        <v>2784</v>
      </c>
      <c r="B1067" s="60" t="s">
        <v>3153</v>
      </c>
      <c r="C1067" s="64" t="s">
        <v>2518</v>
      </c>
      <c r="D1067" s="65" t="s">
        <v>1462</v>
      </c>
      <c r="E1067" s="62">
        <v>1</v>
      </c>
      <c r="F1067" s="201"/>
      <c r="G1067" s="222">
        <f t="shared" si="76"/>
        <v>0</v>
      </c>
    </row>
    <row r="1068" spans="1:7" s="6" customFormat="1" ht="15" x14ac:dyDescent="0.25">
      <c r="A1068" s="327" t="s">
        <v>2988</v>
      </c>
      <c r="B1068" s="60" t="s">
        <v>3153</v>
      </c>
      <c r="C1068" s="64" t="s">
        <v>2450</v>
      </c>
      <c r="D1068" s="65" t="s">
        <v>1462</v>
      </c>
      <c r="E1068" s="62">
        <v>1</v>
      </c>
      <c r="F1068" s="201"/>
      <c r="G1068" s="222">
        <f t="shared" si="76"/>
        <v>0</v>
      </c>
    </row>
    <row r="1069" spans="1:7" s="6" customFormat="1" ht="15" x14ac:dyDescent="0.25">
      <c r="A1069" s="327" t="s">
        <v>2785</v>
      </c>
      <c r="B1069" s="60" t="s">
        <v>3153</v>
      </c>
      <c r="C1069" s="64" t="s">
        <v>2380</v>
      </c>
      <c r="D1069" s="65" t="s">
        <v>1462</v>
      </c>
      <c r="E1069" s="62">
        <v>2</v>
      </c>
      <c r="F1069" s="201"/>
      <c r="G1069" s="222">
        <f t="shared" si="76"/>
        <v>0</v>
      </c>
    </row>
    <row r="1070" spans="1:7" s="6" customFormat="1" ht="15" x14ac:dyDescent="0.25">
      <c r="A1070" s="327" t="s">
        <v>2786</v>
      </c>
      <c r="B1070" s="60" t="s">
        <v>3153</v>
      </c>
      <c r="C1070" s="64" t="s">
        <v>2346</v>
      </c>
      <c r="D1070" s="65" t="s">
        <v>1462</v>
      </c>
      <c r="E1070" s="62">
        <v>1</v>
      </c>
      <c r="F1070" s="201"/>
      <c r="G1070" s="222">
        <f t="shared" si="76"/>
        <v>0</v>
      </c>
    </row>
    <row r="1071" spans="1:7" s="6" customFormat="1" ht="15" x14ac:dyDescent="0.25">
      <c r="A1071" s="327" t="s">
        <v>2989</v>
      </c>
      <c r="B1071" s="60" t="s">
        <v>3153</v>
      </c>
      <c r="C1071" s="64" t="s">
        <v>2395</v>
      </c>
      <c r="D1071" s="65" t="s">
        <v>1462</v>
      </c>
      <c r="E1071" s="62">
        <v>1</v>
      </c>
      <c r="F1071" s="201"/>
      <c r="G1071" s="222">
        <f t="shared" si="76"/>
        <v>0</v>
      </c>
    </row>
    <row r="1072" spans="1:7" s="6" customFormat="1" ht="15" x14ac:dyDescent="0.25">
      <c r="A1072" s="327" t="s">
        <v>2990</v>
      </c>
      <c r="B1072" s="60" t="s">
        <v>3153</v>
      </c>
      <c r="C1072" s="64" t="s">
        <v>2510</v>
      </c>
      <c r="D1072" s="65" t="s">
        <v>1462</v>
      </c>
      <c r="E1072" s="62">
        <v>1</v>
      </c>
      <c r="F1072" s="201"/>
      <c r="G1072" s="222">
        <f t="shared" si="76"/>
        <v>0</v>
      </c>
    </row>
    <row r="1073" spans="1:7" s="6" customFormat="1" ht="15" x14ac:dyDescent="0.25">
      <c r="A1073" s="327" t="s">
        <v>2787</v>
      </c>
      <c r="B1073" s="60" t="s">
        <v>3153</v>
      </c>
      <c r="C1073" s="64" t="s">
        <v>2468</v>
      </c>
      <c r="D1073" s="65" t="s">
        <v>1462</v>
      </c>
      <c r="E1073" s="62">
        <v>1</v>
      </c>
      <c r="F1073" s="201"/>
      <c r="G1073" s="222">
        <f t="shared" si="76"/>
        <v>0</v>
      </c>
    </row>
    <row r="1074" spans="1:7" s="6" customFormat="1" ht="15" x14ac:dyDescent="0.25">
      <c r="A1074" s="327" t="s">
        <v>2788</v>
      </c>
      <c r="B1074" s="60" t="s">
        <v>3153</v>
      </c>
      <c r="C1074" s="64" t="s">
        <v>3008</v>
      </c>
      <c r="D1074" s="65" t="s">
        <v>1462</v>
      </c>
      <c r="E1074" s="62">
        <v>1</v>
      </c>
      <c r="F1074" s="201"/>
      <c r="G1074" s="222">
        <f t="shared" si="76"/>
        <v>0</v>
      </c>
    </row>
    <row r="1075" spans="1:7" s="6" customFormat="1" ht="15" x14ac:dyDescent="0.25">
      <c r="A1075" s="327" t="s">
        <v>2789</v>
      </c>
      <c r="B1075" s="60" t="s">
        <v>3153</v>
      </c>
      <c r="C1075" s="64" t="s">
        <v>3007</v>
      </c>
      <c r="D1075" s="65" t="s">
        <v>1462</v>
      </c>
      <c r="E1075" s="62">
        <v>1</v>
      </c>
      <c r="F1075" s="201"/>
      <c r="G1075" s="222">
        <f t="shared" si="76"/>
        <v>0</v>
      </c>
    </row>
    <row r="1076" spans="1:7" s="6" customFormat="1" ht="15" x14ac:dyDescent="0.25">
      <c r="A1076" s="327" t="s">
        <v>2790</v>
      </c>
      <c r="B1076" s="60" t="s">
        <v>3153</v>
      </c>
      <c r="C1076" s="64" t="s">
        <v>3006</v>
      </c>
      <c r="D1076" s="65" t="s">
        <v>1462</v>
      </c>
      <c r="E1076" s="62">
        <v>1</v>
      </c>
      <c r="F1076" s="201"/>
      <c r="G1076" s="222">
        <f t="shared" si="76"/>
        <v>0</v>
      </c>
    </row>
    <row r="1077" spans="1:7" s="6" customFormat="1" ht="15" x14ac:dyDescent="0.25">
      <c r="A1077" s="327" t="s">
        <v>2991</v>
      </c>
      <c r="B1077" s="60" t="s">
        <v>3153</v>
      </c>
      <c r="C1077" s="64" t="s">
        <v>2326</v>
      </c>
      <c r="D1077" s="65" t="s">
        <v>2327</v>
      </c>
      <c r="E1077" s="62">
        <v>130</v>
      </c>
      <c r="F1077" s="201"/>
      <c r="G1077" s="222">
        <f t="shared" si="76"/>
        <v>0</v>
      </c>
    </row>
    <row r="1078" spans="1:7" s="6" customFormat="1" ht="15" x14ac:dyDescent="0.25">
      <c r="A1078" s="327" t="s">
        <v>2791</v>
      </c>
      <c r="B1078" s="60" t="s">
        <v>3153</v>
      </c>
      <c r="C1078" s="64" t="s">
        <v>2324</v>
      </c>
      <c r="D1078" s="65" t="s">
        <v>2325</v>
      </c>
      <c r="E1078" s="62">
        <v>7008</v>
      </c>
      <c r="F1078" s="201"/>
      <c r="G1078" s="222">
        <f t="shared" si="76"/>
        <v>0</v>
      </c>
    </row>
    <row r="1079" spans="1:7" s="6" customFormat="1" ht="15" x14ac:dyDescent="0.25">
      <c r="A1079" s="327" t="s">
        <v>2792</v>
      </c>
      <c r="B1079" s="60" t="s">
        <v>3153</v>
      </c>
      <c r="C1079" s="64" t="s">
        <v>2493</v>
      </c>
      <c r="D1079" s="65" t="s">
        <v>2327</v>
      </c>
      <c r="E1079" s="62">
        <v>119</v>
      </c>
      <c r="F1079" s="201"/>
      <c r="G1079" s="222">
        <f t="shared" si="76"/>
        <v>0</v>
      </c>
    </row>
    <row r="1080" spans="1:7" s="6" customFormat="1" ht="15.75" x14ac:dyDescent="0.25">
      <c r="A1080" s="332"/>
      <c r="B1080" s="114"/>
      <c r="C1080" s="115" t="s">
        <v>2354</v>
      </c>
      <c r="D1080" s="114"/>
      <c r="E1080" s="251"/>
      <c r="F1080" s="220"/>
      <c r="G1080" s="221"/>
    </row>
    <row r="1081" spans="1:7" s="6" customFormat="1" ht="15" x14ac:dyDescent="0.25">
      <c r="A1081" s="327" t="s">
        <v>2793</v>
      </c>
      <c r="B1081" s="60" t="s">
        <v>3153</v>
      </c>
      <c r="C1081" s="64" t="s">
        <v>2470</v>
      </c>
      <c r="D1081" s="65" t="s">
        <v>36</v>
      </c>
      <c r="E1081" s="62">
        <v>1</v>
      </c>
      <c r="F1081" s="201"/>
      <c r="G1081" s="222">
        <f t="shared" si="76"/>
        <v>0</v>
      </c>
    </row>
    <row r="1082" spans="1:7" s="6" customFormat="1" ht="15" x14ac:dyDescent="0.25">
      <c r="A1082" s="327" t="s">
        <v>2794</v>
      </c>
      <c r="B1082" s="60" t="s">
        <v>3153</v>
      </c>
      <c r="C1082" s="64" t="s">
        <v>2507</v>
      </c>
      <c r="D1082" s="65" t="s">
        <v>36</v>
      </c>
      <c r="E1082" s="62">
        <v>4</v>
      </c>
      <c r="F1082" s="201"/>
      <c r="G1082" s="222">
        <f t="shared" si="76"/>
        <v>0</v>
      </c>
    </row>
    <row r="1083" spans="1:7" s="6" customFormat="1" ht="15" x14ac:dyDescent="0.25">
      <c r="A1083" s="327" t="s">
        <v>2795</v>
      </c>
      <c r="B1083" s="60" t="s">
        <v>3153</v>
      </c>
      <c r="C1083" s="64" t="s">
        <v>2511</v>
      </c>
      <c r="D1083" s="65" t="s">
        <v>36</v>
      </c>
      <c r="E1083" s="62">
        <v>1</v>
      </c>
      <c r="F1083" s="201"/>
      <c r="G1083" s="222">
        <f t="shared" si="76"/>
        <v>0</v>
      </c>
    </row>
    <row r="1084" spans="1:7" s="6" customFormat="1" ht="15" x14ac:dyDescent="0.25">
      <c r="A1084" s="327" t="s">
        <v>2796</v>
      </c>
      <c r="B1084" s="60" t="s">
        <v>3153</v>
      </c>
      <c r="C1084" s="64" t="s">
        <v>2494</v>
      </c>
      <c r="D1084" s="65" t="s">
        <v>36</v>
      </c>
      <c r="E1084" s="62">
        <v>3</v>
      </c>
      <c r="F1084" s="201"/>
      <c r="G1084" s="222">
        <f t="shared" si="76"/>
        <v>0</v>
      </c>
    </row>
    <row r="1085" spans="1:7" s="6" customFormat="1" ht="15" x14ac:dyDescent="0.25">
      <c r="A1085" s="327" t="s">
        <v>2797</v>
      </c>
      <c r="B1085" s="60" t="s">
        <v>3153</v>
      </c>
      <c r="C1085" s="64" t="s">
        <v>2452</v>
      </c>
      <c r="D1085" s="65" t="s">
        <v>36</v>
      </c>
      <c r="E1085" s="62">
        <v>1</v>
      </c>
      <c r="F1085" s="201"/>
      <c r="G1085" s="222">
        <f t="shared" si="76"/>
        <v>0</v>
      </c>
    </row>
    <row r="1086" spans="1:7" s="6" customFormat="1" ht="15" x14ac:dyDescent="0.25">
      <c r="A1086" s="327" t="s">
        <v>2798</v>
      </c>
      <c r="B1086" s="60" t="s">
        <v>3153</v>
      </c>
      <c r="C1086" s="64" t="s">
        <v>2355</v>
      </c>
      <c r="D1086" s="65" t="s">
        <v>36</v>
      </c>
      <c r="E1086" s="62">
        <v>1</v>
      </c>
      <c r="F1086" s="201"/>
      <c r="G1086" s="222">
        <f t="shared" si="76"/>
        <v>0</v>
      </c>
    </row>
    <row r="1087" spans="1:7" s="6" customFormat="1" ht="15" x14ac:dyDescent="0.25">
      <c r="A1087" s="327" t="s">
        <v>2799</v>
      </c>
      <c r="B1087" s="60" t="s">
        <v>3153</v>
      </c>
      <c r="C1087" s="64" t="s">
        <v>2520</v>
      </c>
      <c r="D1087" s="65" t="s">
        <v>36</v>
      </c>
      <c r="E1087" s="62">
        <v>1</v>
      </c>
      <c r="F1087" s="201"/>
      <c r="G1087" s="222">
        <f t="shared" si="76"/>
        <v>0</v>
      </c>
    </row>
    <row r="1088" spans="1:7" s="6" customFormat="1" ht="15" x14ac:dyDescent="0.25">
      <c r="A1088" s="327" t="s">
        <v>2800</v>
      </c>
      <c r="B1088" s="60" t="s">
        <v>3153</v>
      </c>
      <c r="C1088" s="64" t="s">
        <v>2521</v>
      </c>
      <c r="D1088" s="65" t="s">
        <v>36</v>
      </c>
      <c r="E1088" s="62">
        <v>1</v>
      </c>
      <c r="F1088" s="201"/>
      <c r="G1088" s="222">
        <f t="shared" si="76"/>
        <v>0</v>
      </c>
    </row>
    <row r="1089" spans="1:7" s="6" customFormat="1" ht="15" x14ac:dyDescent="0.25">
      <c r="A1089" s="327" t="s">
        <v>2801</v>
      </c>
      <c r="B1089" s="60" t="s">
        <v>3153</v>
      </c>
      <c r="C1089" s="64" t="s">
        <v>2522</v>
      </c>
      <c r="D1089" s="65" t="s">
        <v>36</v>
      </c>
      <c r="E1089" s="62">
        <v>3</v>
      </c>
      <c r="F1089" s="201"/>
      <c r="G1089" s="222">
        <f t="shared" si="76"/>
        <v>0</v>
      </c>
    </row>
    <row r="1090" spans="1:7" s="6" customFormat="1" ht="15" x14ac:dyDescent="0.25">
      <c r="A1090" s="327" t="s">
        <v>2802</v>
      </c>
      <c r="B1090" s="60" t="s">
        <v>3153</v>
      </c>
      <c r="C1090" s="64" t="s">
        <v>2396</v>
      </c>
      <c r="D1090" s="65" t="s">
        <v>36</v>
      </c>
      <c r="E1090" s="62">
        <v>2</v>
      </c>
      <c r="F1090" s="201"/>
      <c r="G1090" s="222">
        <f t="shared" si="76"/>
        <v>0</v>
      </c>
    </row>
    <row r="1091" spans="1:7" s="6" customFormat="1" ht="15" x14ac:dyDescent="0.25">
      <c r="A1091" s="327" t="s">
        <v>2803</v>
      </c>
      <c r="B1091" s="60" t="s">
        <v>3153</v>
      </c>
      <c r="C1091" s="64" t="s">
        <v>2356</v>
      </c>
      <c r="D1091" s="65" t="s">
        <v>36</v>
      </c>
      <c r="E1091" s="62">
        <v>2</v>
      </c>
      <c r="F1091" s="201"/>
      <c r="G1091" s="222">
        <f t="shared" si="76"/>
        <v>0</v>
      </c>
    </row>
    <row r="1092" spans="1:7" s="6" customFormat="1" ht="15" x14ac:dyDescent="0.25">
      <c r="A1092" s="327" t="s">
        <v>2804</v>
      </c>
      <c r="B1092" s="60" t="s">
        <v>3153</v>
      </c>
      <c r="C1092" s="64" t="s">
        <v>2413</v>
      </c>
      <c r="D1092" s="65" t="s">
        <v>36</v>
      </c>
      <c r="E1092" s="62">
        <v>1</v>
      </c>
      <c r="F1092" s="201"/>
      <c r="G1092" s="222">
        <f t="shared" ref="G1092:G1155" si="77">F1092*E1092</f>
        <v>0</v>
      </c>
    </row>
    <row r="1093" spans="1:7" s="6" customFormat="1" ht="15" x14ac:dyDescent="0.25">
      <c r="A1093" s="327" t="s">
        <v>2805</v>
      </c>
      <c r="B1093" s="60" t="s">
        <v>3153</v>
      </c>
      <c r="C1093" s="64" t="s">
        <v>2430</v>
      </c>
      <c r="D1093" s="65" t="s">
        <v>36</v>
      </c>
      <c r="E1093" s="62">
        <v>5</v>
      </c>
      <c r="F1093" s="201"/>
      <c r="G1093" s="222">
        <f t="shared" si="77"/>
        <v>0</v>
      </c>
    </row>
    <row r="1094" spans="1:7" s="6" customFormat="1" ht="15" x14ac:dyDescent="0.25">
      <c r="A1094" s="327" t="s">
        <v>2806</v>
      </c>
      <c r="B1094" s="60" t="s">
        <v>3153</v>
      </c>
      <c r="C1094" s="64" t="s">
        <v>2431</v>
      </c>
      <c r="D1094" s="65" t="s">
        <v>36</v>
      </c>
      <c r="E1094" s="62">
        <v>5</v>
      </c>
      <c r="F1094" s="201"/>
      <c r="G1094" s="222">
        <f t="shared" si="77"/>
        <v>0</v>
      </c>
    </row>
    <row r="1095" spans="1:7" s="6" customFormat="1" ht="15" x14ac:dyDescent="0.25">
      <c r="A1095" s="327" t="s">
        <v>2807</v>
      </c>
      <c r="B1095" s="60" t="s">
        <v>3153</v>
      </c>
      <c r="C1095" s="64" t="s">
        <v>2392</v>
      </c>
      <c r="D1095" s="65" t="s">
        <v>36</v>
      </c>
      <c r="E1095" s="62">
        <v>2</v>
      </c>
      <c r="F1095" s="201"/>
      <c r="G1095" s="222">
        <f t="shared" si="77"/>
        <v>0</v>
      </c>
    </row>
    <row r="1096" spans="1:7" s="6" customFormat="1" ht="15" x14ac:dyDescent="0.25">
      <c r="A1096" s="327" t="s">
        <v>2808</v>
      </c>
      <c r="B1096" s="60" t="s">
        <v>3153</v>
      </c>
      <c r="C1096" s="64" t="s">
        <v>2545</v>
      </c>
      <c r="D1096" s="65" t="s">
        <v>36</v>
      </c>
      <c r="E1096" s="62">
        <v>2</v>
      </c>
      <c r="F1096" s="201"/>
      <c r="G1096" s="222">
        <f t="shared" si="77"/>
        <v>0</v>
      </c>
    </row>
    <row r="1097" spans="1:7" s="6" customFormat="1" ht="15" x14ac:dyDescent="0.25">
      <c r="A1097" s="327" t="s">
        <v>2809</v>
      </c>
      <c r="B1097" s="60" t="s">
        <v>3153</v>
      </c>
      <c r="C1097" s="64" t="s">
        <v>2535</v>
      </c>
      <c r="D1097" s="65" t="s">
        <v>36</v>
      </c>
      <c r="E1097" s="62">
        <v>1</v>
      </c>
      <c r="F1097" s="201"/>
      <c r="G1097" s="222">
        <f t="shared" si="77"/>
        <v>0</v>
      </c>
    </row>
    <row r="1098" spans="1:7" s="6" customFormat="1" ht="15" x14ac:dyDescent="0.25">
      <c r="A1098" s="327" t="s">
        <v>2810</v>
      </c>
      <c r="B1098" s="60" t="s">
        <v>3153</v>
      </c>
      <c r="C1098" s="64" t="s">
        <v>2544</v>
      </c>
      <c r="D1098" s="65" t="s">
        <v>36</v>
      </c>
      <c r="E1098" s="62">
        <v>1</v>
      </c>
      <c r="F1098" s="201"/>
      <c r="G1098" s="222">
        <f t="shared" si="77"/>
        <v>0</v>
      </c>
    </row>
    <row r="1099" spans="1:7" s="6" customFormat="1" ht="15" x14ac:dyDescent="0.25">
      <c r="A1099" s="327" t="s">
        <v>2811</v>
      </c>
      <c r="B1099" s="60" t="s">
        <v>3153</v>
      </c>
      <c r="C1099" s="64" t="s">
        <v>2357</v>
      </c>
      <c r="D1099" s="65" t="s">
        <v>1475</v>
      </c>
      <c r="E1099" s="62">
        <v>19</v>
      </c>
      <c r="F1099" s="201"/>
      <c r="G1099" s="222">
        <f t="shared" si="77"/>
        <v>0</v>
      </c>
    </row>
    <row r="1100" spans="1:7" s="6" customFormat="1" ht="15.75" x14ac:dyDescent="0.25">
      <c r="A1100" s="441"/>
      <c r="B1100" s="114"/>
      <c r="C1100" s="115" t="s">
        <v>2348</v>
      </c>
      <c r="D1100" s="114"/>
      <c r="E1100" s="251"/>
      <c r="F1100" s="220"/>
      <c r="G1100" s="221"/>
    </row>
    <row r="1101" spans="1:7" s="6" customFormat="1" ht="15" x14ac:dyDescent="0.25">
      <c r="A1101" s="327" t="s">
        <v>2812</v>
      </c>
      <c r="B1101" s="60" t="s">
        <v>3153</v>
      </c>
      <c r="C1101" s="64" t="s">
        <v>2323</v>
      </c>
      <c r="D1101" s="65" t="s">
        <v>2322</v>
      </c>
      <c r="E1101" s="62">
        <v>3500</v>
      </c>
      <c r="F1101" s="201"/>
      <c r="G1101" s="222">
        <f t="shared" si="77"/>
        <v>0</v>
      </c>
    </row>
    <row r="1102" spans="1:7" s="6" customFormat="1" ht="15" x14ac:dyDescent="0.25">
      <c r="A1102" s="327" t="s">
        <v>2813</v>
      </c>
      <c r="B1102" s="60" t="s">
        <v>3153</v>
      </c>
      <c r="C1102" s="64" t="s">
        <v>2321</v>
      </c>
      <c r="D1102" s="65" t="s">
        <v>2322</v>
      </c>
      <c r="E1102" s="62">
        <v>45895</v>
      </c>
      <c r="F1102" s="201"/>
      <c r="G1102" s="222">
        <f t="shared" si="77"/>
        <v>0</v>
      </c>
    </row>
    <row r="1103" spans="1:7" s="6" customFormat="1" ht="15" x14ac:dyDescent="0.25">
      <c r="A1103" s="327" t="s">
        <v>2814</v>
      </c>
      <c r="B1103" s="60" t="s">
        <v>3153</v>
      </c>
      <c r="C1103" s="64" t="s">
        <v>2347</v>
      </c>
      <c r="D1103" s="65" t="s">
        <v>1475</v>
      </c>
      <c r="E1103" s="62">
        <v>37</v>
      </c>
      <c r="F1103" s="201"/>
      <c r="G1103" s="222">
        <f t="shared" si="77"/>
        <v>0</v>
      </c>
    </row>
    <row r="1104" spans="1:7" s="6" customFormat="1" ht="15" x14ac:dyDescent="0.25">
      <c r="A1104" s="327" t="s">
        <v>2815</v>
      </c>
      <c r="B1104" s="60" t="s">
        <v>3153</v>
      </c>
      <c r="C1104" s="64" t="s">
        <v>2542</v>
      </c>
      <c r="D1104" s="65" t="s">
        <v>2327</v>
      </c>
      <c r="E1104" s="62">
        <v>23</v>
      </c>
      <c r="F1104" s="201"/>
      <c r="G1104" s="222">
        <f t="shared" si="77"/>
        <v>0</v>
      </c>
    </row>
    <row r="1105" spans="1:7" s="6" customFormat="1" ht="15" x14ac:dyDescent="0.25">
      <c r="A1105" s="327" t="s">
        <v>2816</v>
      </c>
      <c r="B1105" s="60" t="s">
        <v>3153</v>
      </c>
      <c r="C1105" s="64" t="s">
        <v>2543</v>
      </c>
      <c r="D1105" s="65" t="s">
        <v>2327</v>
      </c>
      <c r="E1105" s="62">
        <v>23</v>
      </c>
      <c r="F1105" s="201"/>
      <c r="G1105" s="222">
        <f t="shared" si="77"/>
        <v>0</v>
      </c>
    </row>
    <row r="1106" spans="1:7" s="6" customFormat="1" ht="15" x14ac:dyDescent="0.25">
      <c r="A1106" s="327" t="s">
        <v>2817</v>
      </c>
      <c r="B1106" s="60" t="s">
        <v>3153</v>
      </c>
      <c r="C1106" s="64" t="s">
        <v>2390</v>
      </c>
      <c r="D1106" s="65" t="s">
        <v>2327</v>
      </c>
      <c r="E1106" s="62">
        <v>21</v>
      </c>
      <c r="F1106" s="201"/>
      <c r="G1106" s="222">
        <f t="shared" si="77"/>
        <v>0</v>
      </c>
    </row>
    <row r="1107" spans="1:7" s="6" customFormat="1" ht="15" x14ac:dyDescent="0.25">
      <c r="A1107" s="327" t="s">
        <v>2818</v>
      </c>
      <c r="B1107" s="60" t="s">
        <v>3153</v>
      </c>
      <c r="C1107" s="64" t="s">
        <v>2412</v>
      </c>
      <c r="D1107" s="65" t="s">
        <v>2327</v>
      </c>
      <c r="E1107" s="62">
        <v>10</v>
      </c>
      <c r="F1107" s="201"/>
      <c r="G1107" s="222">
        <f t="shared" si="77"/>
        <v>0</v>
      </c>
    </row>
    <row r="1108" spans="1:7" s="6" customFormat="1" ht="15" x14ac:dyDescent="0.25">
      <c r="A1108" s="327" t="s">
        <v>2992</v>
      </c>
      <c r="B1108" s="60" t="s">
        <v>3153</v>
      </c>
      <c r="C1108" s="64" t="s">
        <v>2351</v>
      </c>
      <c r="D1108" s="65" t="s">
        <v>2327</v>
      </c>
      <c r="E1108" s="62">
        <v>422</v>
      </c>
      <c r="F1108" s="201"/>
      <c r="G1108" s="222">
        <f t="shared" si="77"/>
        <v>0</v>
      </c>
    </row>
    <row r="1109" spans="1:7" s="6" customFormat="1" ht="15" x14ac:dyDescent="0.25">
      <c r="A1109" s="327" t="s">
        <v>2819</v>
      </c>
      <c r="B1109" s="60" t="s">
        <v>3153</v>
      </c>
      <c r="C1109" s="64" t="s">
        <v>2386</v>
      </c>
      <c r="D1109" s="65" t="s">
        <v>2327</v>
      </c>
      <c r="E1109" s="62">
        <v>160</v>
      </c>
      <c r="F1109" s="201"/>
      <c r="G1109" s="222">
        <f t="shared" si="77"/>
        <v>0</v>
      </c>
    </row>
    <row r="1110" spans="1:7" s="6" customFormat="1" ht="15" x14ac:dyDescent="0.25">
      <c r="A1110" s="327" t="s">
        <v>2820</v>
      </c>
      <c r="B1110" s="60" t="s">
        <v>3153</v>
      </c>
      <c r="C1110" s="64" t="s">
        <v>2387</v>
      </c>
      <c r="D1110" s="65" t="s">
        <v>2327</v>
      </c>
      <c r="E1110" s="62">
        <v>31</v>
      </c>
      <c r="F1110" s="201"/>
      <c r="G1110" s="222">
        <f t="shared" si="77"/>
        <v>0</v>
      </c>
    </row>
    <row r="1111" spans="1:7" s="6" customFormat="1" ht="15" x14ac:dyDescent="0.25">
      <c r="A1111" s="327" t="s">
        <v>2821</v>
      </c>
      <c r="B1111" s="60" t="s">
        <v>3153</v>
      </c>
      <c r="C1111" s="64" t="s">
        <v>2388</v>
      </c>
      <c r="D1111" s="65" t="s">
        <v>2327</v>
      </c>
      <c r="E1111" s="62">
        <v>32</v>
      </c>
      <c r="F1111" s="201"/>
      <c r="G1111" s="222">
        <f t="shared" si="77"/>
        <v>0</v>
      </c>
    </row>
    <row r="1112" spans="1:7" s="6" customFormat="1" ht="15" x14ac:dyDescent="0.25">
      <c r="A1112" s="327" t="s">
        <v>2822</v>
      </c>
      <c r="B1112" s="60" t="s">
        <v>3153</v>
      </c>
      <c r="C1112" s="64" t="s">
        <v>2389</v>
      </c>
      <c r="D1112" s="65" t="s">
        <v>2327</v>
      </c>
      <c r="E1112" s="62">
        <v>124</v>
      </c>
      <c r="F1112" s="201"/>
      <c r="G1112" s="222">
        <f t="shared" si="77"/>
        <v>0</v>
      </c>
    </row>
    <row r="1113" spans="1:7" s="6" customFormat="1" ht="15" x14ac:dyDescent="0.25">
      <c r="A1113" s="327" t="s">
        <v>2823</v>
      </c>
      <c r="B1113" s="60" t="s">
        <v>3153</v>
      </c>
      <c r="C1113" s="64" t="s">
        <v>2352</v>
      </c>
      <c r="D1113" s="65" t="s">
        <v>2327</v>
      </c>
      <c r="E1113" s="62">
        <v>115</v>
      </c>
      <c r="F1113" s="201"/>
      <c r="G1113" s="222">
        <f t="shared" si="77"/>
        <v>0</v>
      </c>
    </row>
    <row r="1114" spans="1:7" s="6" customFormat="1" ht="15" x14ac:dyDescent="0.25">
      <c r="A1114" s="327" t="s">
        <v>2824</v>
      </c>
      <c r="B1114" s="60" t="s">
        <v>3153</v>
      </c>
      <c r="C1114" s="64" t="s">
        <v>2491</v>
      </c>
      <c r="D1114" s="65" t="s">
        <v>2327</v>
      </c>
      <c r="E1114" s="62">
        <v>75</v>
      </c>
      <c r="F1114" s="201"/>
      <c r="G1114" s="222">
        <f t="shared" si="77"/>
        <v>0</v>
      </c>
    </row>
    <row r="1115" spans="1:7" s="6" customFormat="1" ht="15" x14ac:dyDescent="0.25">
      <c r="A1115" s="327" t="s">
        <v>2825</v>
      </c>
      <c r="B1115" s="60" t="s">
        <v>3153</v>
      </c>
      <c r="C1115" s="64" t="s">
        <v>2537</v>
      </c>
      <c r="D1115" s="65" t="s">
        <v>2327</v>
      </c>
      <c r="E1115" s="62">
        <v>10</v>
      </c>
      <c r="F1115" s="201"/>
      <c r="G1115" s="222">
        <f t="shared" si="77"/>
        <v>0</v>
      </c>
    </row>
    <row r="1116" spans="1:7" s="6" customFormat="1" ht="15" x14ac:dyDescent="0.25">
      <c r="A1116" s="327" t="s">
        <v>2826</v>
      </c>
      <c r="B1116" s="60" t="s">
        <v>3153</v>
      </c>
      <c r="C1116" s="64" t="s">
        <v>2492</v>
      </c>
      <c r="D1116" s="65" t="s">
        <v>2327</v>
      </c>
      <c r="E1116" s="62">
        <v>285</v>
      </c>
      <c r="F1116" s="201"/>
      <c r="G1116" s="222">
        <f t="shared" si="77"/>
        <v>0</v>
      </c>
    </row>
    <row r="1117" spans="1:7" s="6" customFormat="1" ht="15" x14ac:dyDescent="0.25">
      <c r="A1117" s="327" t="s">
        <v>2827</v>
      </c>
      <c r="B1117" s="60" t="s">
        <v>3153</v>
      </c>
      <c r="C1117" s="64" t="s">
        <v>2487</v>
      </c>
      <c r="D1117" s="65" t="s">
        <v>2327</v>
      </c>
      <c r="E1117" s="62">
        <v>408</v>
      </c>
      <c r="F1117" s="201"/>
      <c r="G1117" s="222">
        <f t="shared" si="77"/>
        <v>0</v>
      </c>
    </row>
    <row r="1118" spans="1:7" s="6" customFormat="1" ht="15" x14ac:dyDescent="0.25">
      <c r="A1118" s="327" t="s">
        <v>2828</v>
      </c>
      <c r="B1118" s="60" t="s">
        <v>3153</v>
      </c>
      <c r="C1118" s="64" t="s">
        <v>2485</v>
      </c>
      <c r="D1118" s="65" t="s">
        <v>2327</v>
      </c>
      <c r="E1118" s="62">
        <v>213</v>
      </c>
      <c r="F1118" s="201"/>
      <c r="G1118" s="222">
        <f t="shared" si="77"/>
        <v>0</v>
      </c>
    </row>
    <row r="1119" spans="1:7" s="6" customFormat="1" ht="15" x14ac:dyDescent="0.25">
      <c r="A1119" s="327" t="s">
        <v>2993</v>
      </c>
      <c r="B1119" s="60" t="s">
        <v>3153</v>
      </c>
      <c r="C1119" s="64" t="s">
        <v>2489</v>
      </c>
      <c r="D1119" s="65" t="s">
        <v>2327</v>
      </c>
      <c r="E1119" s="62">
        <v>115</v>
      </c>
      <c r="F1119" s="201"/>
      <c r="G1119" s="222">
        <f t="shared" si="77"/>
        <v>0</v>
      </c>
    </row>
    <row r="1120" spans="1:7" s="6" customFormat="1" ht="15" x14ac:dyDescent="0.25">
      <c r="A1120" s="327" t="s">
        <v>2829</v>
      </c>
      <c r="B1120" s="60" t="s">
        <v>3153</v>
      </c>
      <c r="C1120" s="64" t="s">
        <v>2486</v>
      </c>
      <c r="D1120" s="65" t="s">
        <v>2327</v>
      </c>
      <c r="E1120" s="62">
        <v>335</v>
      </c>
      <c r="F1120" s="201"/>
      <c r="G1120" s="222">
        <f t="shared" si="77"/>
        <v>0</v>
      </c>
    </row>
    <row r="1121" spans="1:7" s="6" customFormat="1" ht="15" x14ac:dyDescent="0.25">
      <c r="A1121" s="327" t="s">
        <v>2830</v>
      </c>
      <c r="B1121" s="60" t="s">
        <v>3153</v>
      </c>
      <c r="C1121" s="64" t="s">
        <v>2488</v>
      </c>
      <c r="D1121" s="65" t="s">
        <v>2327</v>
      </c>
      <c r="E1121" s="62">
        <v>298</v>
      </c>
      <c r="F1121" s="201"/>
      <c r="G1121" s="222">
        <f t="shared" si="77"/>
        <v>0</v>
      </c>
    </row>
    <row r="1122" spans="1:7" s="6" customFormat="1" ht="15" x14ac:dyDescent="0.25">
      <c r="A1122" s="327" t="s">
        <v>2994</v>
      </c>
      <c r="B1122" s="60" t="s">
        <v>3153</v>
      </c>
      <c r="C1122" s="64" t="s">
        <v>2490</v>
      </c>
      <c r="D1122" s="65" t="s">
        <v>2327</v>
      </c>
      <c r="E1122" s="62">
        <v>128</v>
      </c>
      <c r="F1122" s="201"/>
      <c r="G1122" s="222">
        <f t="shared" si="77"/>
        <v>0</v>
      </c>
    </row>
    <row r="1123" spans="1:7" s="6" customFormat="1" ht="15" x14ac:dyDescent="0.25">
      <c r="A1123" s="327" t="s">
        <v>2995</v>
      </c>
      <c r="B1123" s="60" t="s">
        <v>3153</v>
      </c>
      <c r="C1123" s="64" t="s">
        <v>2538</v>
      </c>
      <c r="D1123" s="65" t="s">
        <v>17</v>
      </c>
      <c r="E1123" s="62">
        <v>4</v>
      </c>
      <c r="F1123" s="201"/>
      <c r="G1123" s="222">
        <f t="shared" si="77"/>
        <v>0</v>
      </c>
    </row>
    <row r="1124" spans="1:7" s="6" customFormat="1" ht="15" x14ac:dyDescent="0.25">
      <c r="A1124" s="327" t="s">
        <v>2996</v>
      </c>
      <c r="B1124" s="60" t="s">
        <v>3153</v>
      </c>
      <c r="C1124" s="64" t="s">
        <v>2525</v>
      </c>
      <c r="D1124" s="65" t="s">
        <v>2327</v>
      </c>
      <c r="E1124" s="62">
        <v>1</v>
      </c>
      <c r="F1124" s="201"/>
      <c r="G1124" s="222">
        <f t="shared" si="77"/>
        <v>0</v>
      </c>
    </row>
    <row r="1125" spans="1:7" s="6" customFormat="1" ht="15" x14ac:dyDescent="0.25">
      <c r="A1125" s="327" t="s">
        <v>2831</v>
      </c>
      <c r="B1125" s="60" t="s">
        <v>3153</v>
      </c>
      <c r="C1125" s="64" t="s">
        <v>2524</v>
      </c>
      <c r="D1125" s="65" t="s">
        <v>2327</v>
      </c>
      <c r="E1125" s="62">
        <v>4</v>
      </c>
      <c r="F1125" s="201"/>
      <c r="G1125" s="222">
        <f t="shared" si="77"/>
        <v>0</v>
      </c>
    </row>
    <row r="1126" spans="1:7" s="6" customFormat="1" ht="15" x14ac:dyDescent="0.25">
      <c r="A1126" s="327" t="s">
        <v>2832</v>
      </c>
      <c r="B1126" s="60" t="s">
        <v>3153</v>
      </c>
      <c r="C1126" s="64" t="s">
        <v>2541</v>
      </c>
      <c r="D1126" s="65" t="s">
        <v>2327</v>
      </c>
      <c r="E1126" s="62">
        <v>3</v>
      </c>
      <c r="F1126" s="201"/>
      <c r="G1126" s="222">
        <f t="shared" si="77"/>
        <v>0</v>
      </c>
    </row>
    <row r="1127" spans="1:7" s="6" customFormat="1" ht="15" x14ac:dyDescent="0.25">
      <c r="A1127" s="327" t="s">
        <v>2833</v>
      </c>
      <c r="B1127" s="60" t="s">
        <v>3153</v>
      </c>
      <c r="C1127" s="64" t="s">
        <v>2526</v>
      </c>
      <c r="D1127" s="65" t="s">
        <v>2327</v>
      </c>
      <c r="E1127" s="62">
        <v>1</v>
      </c>
      <c r="F1127" s="201"/>
      <c r="G1127" s="222">
        <f t="shared" si="77"/>
        <v>0</v>
      </c>
    </row>
    <row r="1128" spans="1:7" s="6" customFormat="1" ht="15" x14ac:dyDescent="0.25">
      <c r="A1128" s="327" t="s">
        <v>2834</v>
      </c>
      <c r="B1128" s="60" t="s">
        <v>3153</v>
      </c>
      <c r="C1128" s="64" t="s">
        <v>2527</v>
      </c>
      <c r="D1128" s="65" t="s">
        <v>2327</v>
      </c>
      <c r="E1128" s="62">
        <v>1</v>
      </c>
      <c r="F1128" s="201"/>
      <c r="G1128" s="222">
        <f t="shared" si="77"/>
        <v>0</v>
      </c>
    </row>
    <row r="1129" spans="1:7" s="6" customFormat="1" ht="15" x14ac:dyDescent="0.25">
      <c r="A1129" s="327" t="s">
        <v>2835</v>
      </c>
      <c r="B1129" s="60" t="s">
        <v>3153</v>
      </c>
      <c r="C1129" s="64" t="s">
        <v>2483</v>
      </c>
      <c r="D1129" s="65" t="s">
        <v>2327</v>
      </c>
      <c r="E1129" s="62">
        <v>30</v>
      </c>
      <c r="F1129" s="201"/>
      <c r="G1129" s="222">
        <f t="shared" si="77"/>
        <v>0</v>
      </c>
    </row>
    <row r="1130" spans="1:7" s="6" customFormat="1" ht="15" x14ac:dyDescent="0.25">
      <c r="A1130" s="327" t="s">
        <v>2836</v>
      </c>
      <c r="B1130" s="60" t="s">
        <v>3153</v>
      </c>
      <c r="C1130" s="64" t="s">
        <v>2536</v>
      </c>
      <c r="D1130" s="65" t="s">
        <v>2327</v>
      </c>
      <c r="E1130" s="62">
        <v>4</v>
      </c>
      <c r="F1130" s="201"/>
      <c r="G1130" s="222">
        <f t="shared" si="77"/>
        <v>0</v>
      </c>
    </row>
    <row r="1131" spans="1:7" s="6" customFormat="1" ht="15" x14ac:dyDescent="0.25">
      <c r="A1131" s="327" t="s">
        <v>2837</v>
      </c>
      <c r="B1131" s="60" t="s">
        <v>3153</v>
      </c>
      <c r="C1131" s="64" t="s">
        <v>2484</v>
      </c>
      <c r="D1131" s="65" t="s">
        <v>2327</v>
      </c>
      <c r="E1131" s="62">
        <v>114</v>
      </c>
      <c r="F1131" s="201"/>
      <c r="G1131" s="222">
        <f t="shared" si="77"/>
        <v>0</v>
      </c>
    </row>
    <row r="1132" spans="1:7" s="6" customFormat="1" ht="15" x14ac:dyDescent="0.25">
      <c r="A1132" s="327" t="s">
        <v>2838</v>
      </c>
      <c r="B1132" s="60" t="s">
        <v>3153</v>
      </c>
      <c r="C1132" s="64" t="s">
        <v>2479</v>
      </c>
      <c r="D1132" s="65" t="s">
        <v>2327</v>
      </c>
      <c r="E1132" s="62">
        <v>160</v>
      </c>
      <c r="F1132" s="201"/>
      <c r="G1132" s="222">
        <f t="shared" si="77"/>
        <v>0</v>
      </c>
    </row>
    <row r="1133" spans="1:7" s="6" customFormat="1" ht="15" x14ac:dyDescent="0.25">
      <c r="A1133" s="327" t="s">
        <v>2839</v>
      </c>
      <c r="B1133" s="60" t="s">
        <v>3153</v>
      </c>
      <c r="C1133" s="64" t="s">
        <v>2477</v>
      </c>
      <c r="D1133" s="65" t="s">
        <v>2327</v>
      </c>
      <c r="E1133" s="62">
        <v>82</v>
      </c>
      <c r="F1133" s="201"/>
      <c r="G1133" s="222">
        <f t="shared" si="77"/>
        <v>0</v>
      </c>
    </row>
    <row r="1134" spans="1:7" s="6" customFormat="1" ht="15" x14ac:dyDescent="0.25">
      <c r="A1134" s="327" t="s">
        <v>2997</v>
      </c>
      <c r="B1134" s="60" t="s">
        <v>3153</v>
      </c>
      <c r="C1134" s="64" t="s">
        <v>2481</v>
      </c>
      <c r="D1134" s="65" t="s">
        <v>2327</v>
      </c>
      <c r="E1134" s="62">
        <v>46</v>
      </c>
      <c r="F1134" s="201"/>
      <c r="G1134" s="222">
        <f t="shared" si="77"/>
        <v>0</v>
      </c>
    </row>
    <row r="1135" spans="1:7" s="6" customFormat="1" ht="15" x14ac:dyDescent="0.25">
      <c r="A1135" s="327" t="s">
        <v>2840</v>
      </c>
      <c r="B1135" s="60" t="s">
        <v>3153</v>
      </c>
      <c r="C1135" s="64" t="s">
        <v>2478</v>
      </c>
      <c r="D1135" s="65" t="s">
        <v>2327</v>
      </c>
      <c r="E1135" s="62">
        <v>134</v>
      </c>
      <c r="F1135" s="201"/>
      <c r="G1135" s="222">
        <f t="shared" si="77"/>
        <v>0</v>
      </c>
    </row>
    <row r="1136" spans="1:7" s="6" customFormat="1" ht="15" x14ac:dyDescent="0.25">
      <c r="A1136" s="327" t="s">
        <v>2841</v>
      </c>
      <c r="B1136" s="60" t="s">
        <v>3153</v>
      </c>
      <c r="C1136" s="64" t="s">
        <v>2480</v>
      </c>
      <c r="D1136" s="65" t="s">
        <v>2327</v>
      </c>
      <c r="E1136" s="62">
        <v>116</v>
      </c>
      <c r="F1136" s="201"/>
      <c r="G1136" s="222">
        <f t="shared" si="77"/>
        <v>0</v>
      </c>
    </row>
    <row r="1137" spans="1:7" s="6" customFormat="1" ht="15" x14ac:dyDescent="0.25">
      <c r="A1137" s="327" t="s">
        <v>2842</v>
      </c>
      <c r="B1137" s="60" t="s">
        <v>3153</v>
      </c>
      <c r="C1137" s="64" t="s">
        <v>2482</v>
      </c>
      <c r="D1137" s="65" t="s">
        <v>2327</v>
      </c>
      <c r="E1137" s="62">
        <v>48</v>
      </c>
      <c r="F1137" s="201"/>
      <c r="G1137" s="222">
        <f t="shared" si="77"/>
        <v>0</v>
      </c>
    </row>
    <row r="1138" spans="1:7" s="6" customFormat="1" ht="15" x14ac:dyDescent="0.25">
      <c r="A1138" s="327" t="s">
        <v>2843</v>
      </c>
      <c r="B1138" s="60" t="s">
        <v>3153</v>
      </c>
      <c r="C1138" s="64" t="s">
        <v>2381</v>
      </c>
      <c r="D1138" s="65" t="s">
        <v>17</v>
      </c>
      <c r="E1138" s="62">
        <v>320</v>
      </c>
      <c r="F1138" s="201"/>
      <c r="G1138" s="222">
        <f t="shared" si="77"/>
        <v>0</v>
      </c>
    </row>
    <row r="1139" spans="1:7" s="6" customFormat="1" ht="15" x14ac:dyDescent="0.25">
      <c r="A1139" s="327" t="s">
        <v>2844</v>
      </c>
      <c r="B1139" s="60" t="s">
        <v>3153</v>
      </c>
      <c r="C1139" s="64" t="s">
        <v>2383</v>
      </c>
      <c r="D1139" s="65" t="s">
        <v>17</v>
      </c>
      <c r="E1139" s="62">
        <v>63</v>
      </c>
      <c r="F1139" s="201"/>
      <c r="G1139" s="222">
        <f t="shared" si="77"/>
        <v>0</v>
      </c>
    </row>
    <row r="1140" spans="1:7" s="6" customFormat="1" ht="15" x14ac:dyDescent="0.25">
      <c r="A1140" s="327" t="s">
        <v>2845</v>
      </c>
      <c r="B1140" s="60" t="s">
        <v>3153</v>
      </c>
      <c r="C1140" s="64" t="s">
        <v>2382</v>
      </c>
      <c r="D1140" s="65" t="s">
        <v>17</v>
      </c>
      <c r="E1140" s="62">
        <v>62</v>
      </c>
      <c r="F1140" s="201"/>
      <c r="G1140" s="222">
        <f t="shared" si="77"/>
        <v>0</v>
      </c>
    </row>
    <row r="1141" spans="1:7" s="6" customFormat="1" ht="15" x14ac:dyDescent="0.25">
      <c r="A1141" s="327" t="s">
        <v>2846</v>
      </c>
      <c r="B1141" s="60" t="s">
        <v>3153</v>
      </c>
      <c r="C1141" s="64" t="s">
        <v>2384</v>
      </c>
      <c r="D1141" s="65" t="s">
        <v>17</v>
      </c>
      <c r="E1141" s="62">
        <v>246</v>
      </c>
      <c r="F1141" s="201"/>
      <c r="G1141" s="222">
        <f t="shared" si="77"/>
        <v>0</v>
      </c>
    </row>
    <row r="1142" spans="1:7" s="6" customFormat="1" ht="15" x14ac:dyDescent="0.25">
      <c r="A1142" s="327" t="s">
        <v>2847</v>
      </c>
      <c r="B1142" s="60" t="s">
        <v>3153</v>
      </c>
      <c r="C1142" s="64" t="s">
        <v>2349</v>
      </c>
      <c r="D1142" s="65" t="s">
        <v>17</v>
      </c>
      <c r="E1142" s="62">
        <v>861</v>
      </c>
      <c r="F1142" s="201"/>
      <c r="G1142" s="222">
        <f t="shared" si="77"/>
        <v>0</v>
      </c>
    </row>
    <row r="1143" spans="1:7" s="6" customFormat="1" ht="15" x14ac:dyDescent="0.25">
      <c r="A1143" s="327" t="s">
        <v>2848</v>
      </c>
      <c r="B1143" s="60" t="s">
        <v>3153</v>
      </c>
      <c r="C1143" s="64" t="s">
        <v>2350</v>
      </c>
      <c r="D1143" s="65" t="s">
        <v>17</v>
      </c>
      <c r="E1143" s="62">
        <v>230</v>
      </c>
      <c r="F1143" s="201"/>
      <c r="G1143" s="222">
        <f t="shared" si="77"/>
        <v>0</v>
      </c>
    </row>
    <row r="1144" spans="1:7" s="6" customFormat="1" ht="15" x14ac:dyDescent="0.25">
      <c r="A1144" s="327" t="s">
        <v>2849</v>
      </c>
      <c r="B1144" s="60" t="s">
        <v>3153</v>
      </c>
      <c r="C1144" s="64" t="s">
        <v>2385</v>
      </c>
      <c r="D1144" s="65" t="s">
        <v>17</v>
      </c>
      <c r="E1144" s="62">
        <v>42</v>
      </c>
      <c r="F1144" s="201"/>
      <c r="G1144" s="222">
        <f t="shared" si="77"/>
        <v>0</v>
      </c>
    </row>
    <row r="1145" spans="1:7" s="6" customFormat="1" ht="15" x14ac:dyDescent="0.25">
      <c r="A1145" s="327" t="s">
        <v>2850</v>
      </c>
      <c r="B1145" s="60" t="s">
        <v>3153</v>
      </c>
      <c r="C1145" s="64" t="s">
        <v>2411</v>
      </c>
      <c r="D1145" s="65" t="s">
        <v>17</v>
      </c>
      <c r="E1145" s="62">
        <v>20</v>
      </c>
      <c r="F1145" s="201"/>
      <c r="G1145" s="222">
        <f t="shared" si="77"/>
        <v>0</v>
      </c>
    </row>
    <row r="1146" spans="1:7" s="6" customFormat="1" ht="15" x14ac:dyDescent="0.25">
      <c r="A1146" s="327" t="s">
        <v>2851</v>
      </c>
      <c r="B1146" s="60" t="s">
        <v>3153</v>
      </c>
      <c r="C1146" s="64" t="s">
        <v>2391</v>
      </c>
      <c r="D1146" s="65" t="s">
        <v>2327</v>
      </c>
      <c r="E1146" s="62">
        <v>7</v>
      </c>
      <c r="F1146" s="201"/>
      <c r="G1146" s="222">
        <f t="shared" si="77"/>
        <v>0</v>
      </c>
    </row>
    <row r="1147" spans="1:7" s="6" customFormat="1" ht="15" x14ac:dyDescent="0.25">
      <c r="A1147" s="327" t="s">
        <v>2852</v>
      </c>
      <c r="B1147" s="60" t="s">
        <v>3153</v>
      </c>
      <c r="C1147" s="64" t="s">
        <v>2451</v>
      </c>
      <c r="D1147" s="65" t="s">
        <v>2327</v>
      </c>
      <c r="E1147" s="62">
        <v>1</v>
      </c>
      <c r="F1147" s="201"/>
      <c r="G1147" s="222">
        <f t="shared" si="77"/>
        <v>0</v>
      </c>
    </row>
    <row r="1148" spans="1:7" s="6" customFormat="1" ht="15" x14ac:dyDescent="0.25">
      <c r="A1148" s="327" t="s">
        <v>2853</v>
      </c>
      <c r="B1148" s="60" t="s">
        <v>3153</v>
      </c>
      <c r="C1148" s="64" t="s">
        <v>2469</v>
      </c>
      <c r="D1148" s="65" t="s">
        <v>2327</v>
      </c>
      <c r="E1148" s="62">
        <v>1</v>
      </c>
      <c r="F1148" s="201"/>
      <c r="G1148" s="222">
        <f t="shared" si="77"/>
        <v>0</v>
      </c>
    </row>
    <row r="1149" spans="1:7" s="6" customFormat="1" ht="15" x14ac:dyDescent="0.25">
      <c r="A1149" s="327" t="s">
        <v>2854</v>
      </c>
      <c r="B1149" s="60" t="s">
        <v>3153</v>
      </c>
      <c r="C1149" s="64" t="s">
        <v>2353</v>
      </c>
      <c r="D1149" s="65" t="s">
        <v>2327</v>
      </c>
      <c r="E1149" s="62">
        <v>100</v>
      </c>
      <c r="F1149" s="201"/>
      <c r="G1149" s="222">
        <f t="shared" si="77"/>
        <v>0</v>
      </c>
    </row>
    <row r="1150" spans="1:7" s="6" customFormat="1" ht="15" x14ac:dyDescent="0.25">
      <c r="A1150" s="327" t="s">
        <v>2855</v>
      </c>
      <c r="B1150" s="60" t="s">
        <v>3153</v>
      </c>
      <c r="C1150" s="64" t="s">
        <v>3161</v>
      </c>
      <c r="D1150" s="65" t="s">
        <v>1462</v>
      </c>
      <c r="E1150" s="62">
        <v>86</v>
      </c>
      <c r="F1150" s="201"/>
      <c r="G1150" s="222">
        <f t="shared" si="77"/>
        <v>0</v>
      </c>
    </row>
    <row r="1151" spans="1:7" s="6" customFormat="1" ht="15" x14ac:dyDescent="0.25">
      <c r="A1151" s="327" t="s">
        <v>2856</v>
      </c>
      <c r="B1151" s="60" t="s">
        <v>3153</v>
      </c>
      <c r="C1151" s="64" t="s">
        <v>3162</v>
      </c>
      <c r="D1151" s="65" t="s">
        <v>1462</v>
      </c>
      <c r="E1151" s="62">
        <v>7</v>
      </c>
      <c r="F1151" s="201"/>
      <c r="G1151" s="222">
        <f t="shared" si="77"/>
        <v>0</v>
      </c>
    </row>
    <row r="1152" spans="1:7" s="6" customFormat="1" ht="15" x14ac:dyDescent="0.25">
      <c r="A1152" s="327" t="s">
        <v>2857</v>
      </c>
      <c r="B1152" s="60" t="s">
        <v>3153</v>
      </c>
      <c r="C1152" s="64" t="s">
        <v>3163</v>
      </c>
      <c r="D1152" s="65" t="s">
        <v>2327</v>
      </c>
      <c r="E1152" s="62">
        <v>1</v>
      </c>
      <c r="F1152" s="201"/>
      <c r="G1152" s="222">
        <f t="shared" si="77"/>
        <v>0</v>
      </c>
    </row>
    <row r="1153" spans="1:7" s="6" customFormat="1" ht="15" x14ac:dyDescent="0.25">
      <c r="A1153" s="327" t="s">
        <v>2858</v>
      </c>
      <c r="B1153" s="60" t="s">
        <v>3153</v>
      </c>
      <c r="C1153" s="64" t="s">
        <v>3164</v>
      </c>
      <c r="D1153" s="65" t="s">
        <v>2327</v>
      </c>
      <c r="E1153" s="62">
        <v>1</v>
      </c>
      <c r="F1153" s="201"/>
      <c r="G1153" s="222">
        <f t="shared" si="77"/>
        <v>0</v>
      </c>
    </row>
    <row r="1154" spans="1:7" s="6" customFormat="1" ht="15" x14ac:dyDescent="0.25">
      <c r="A1154" s="327" t="s">
        <v>2859</v>
      </c>
      <c r="B1154" s="60" t="s">
        <v>3153</v>
      </c>
      <c r="C1154" s="64" t="s">
        <v>3165</v>
      </c>
      <c r="D1154" s="65" t="s">
        <v>1462</v>
      </c>
      <c r="E1154" s="62">
        <v>14</v>
      </c>
      <c r="F1154" s="201"/>
      <c r="G1154" s="222">
        <f t="shared" si="77"/>
        <v>0</v>
      </c>
    </row>
    <row r="1155" spans="1:7" s="6" customFormat="1" ht="15" x14ac:dyDescent="0.25">
      <c r="A1155" s="327" t="s">
        <v>2860</v>
      </c>
      <c r="B1155" s="60" t="s">
        <v>3153</v>
      </c>
      <c r="C1155" s="64" t="s">
        <v>3166</v>
      </c>
      <c r="D1155" s="65" t="s">
        <v>2327</v>
      </c>
      <c r="E1155" s="62">
        <v>97</v>
      </c>
      <c r="F1155" s="201"/>
      <c r="G1155" s="222">
        <f t="shared" si="77"/>
        <v>0</v>
      </c>
    </row>
    <row r="1156" spans="1:7" s="6" customFormat="1" ht="15" x14ac:dyDescent="0.25">
      <c r="A1156" s="327" t="s">
        <v>2861</v>
      </c>
      <c r="B1156" s="60" t="s">
        <v>3153</v>
      </c>
      <c r="C1156" s="64" t="s">
        <v>3167</v>
      </c>
      <c r="D1156" s="65" t="s">
        <v>2327</v>
      </c>
      <c r="E1156" s="62">
        <v>97</v>
      </c>
      <c r="F1156" s="201"/>
      <c r="G1156" s="222">
        <f t="shared" ref="G1156:G1160" si="78">F1156*E1156</f>
        <v>0</v>
      </c>
    </row>
    <row r="1157" spans="1:7" s="6" customFormat="1" ht="15" x14ac:dyDescent="0.25">
      <c r="A1157" s="327" t="s">
        <v>2862</v>
      </c>
      <c r="B1157" s="60" t="s">
        <v>3153</v>
      </c>
      <c r="C1157" s="64" t="s">
        <v>3168</v>
      </c>
      <c r="D1157" s="65" t="s">
        <v>2327</v>
      </c>
      <c r="E1157" s="62">
        <v>3</v>
      </c>
      <c r="F1157" s="201"/>
      <c r="G1157" s="222">
        <f t="shared" si="78"/>
        <v>0</v>
      </c>
    </row>
    <row r="1158" spans="1:7" s="6" customFormat="1" ht="15" x14ac:dyDescent="0.25">
      <c r="A1158" s="327" t="s">
        <v>2863</v>
      </c>
      <c r="B1158" s="60" t="s">
        <v>3153</v>
      </c>
      <c r="C1158" s="64" t="s">
        <v>3169</v>
      </c>
      <c r="D1158" s="65" t="s">
        <v>2327</v>
      </c>
      <c r="E1158" s="62">
        <v>31</v>
      </c>
      <c r="F1158" s="201"/>
      <c r="G1158" s="222">
        <f t="shared" si="78"/>
        <v>0</v>
      </c>
    </row>
    <row r="1159" spans="1:7" s="6" customFormat="1" ht="15" x14ac:dyDescent="0.25">
      <c r="A1159" s="327" t="s">
        <v>2864</v>
      </c>
      <c r="B1159" s="60" t="s">
        <v>3153</v>
      </c>
      <c r="C1159" s="64" t="s">
        <v>3170</v>
      </c>
      <c r="D1159" s="65" t="s">
        <v>2327</v>
      </c>
      <c r="E1159" s="62">
        <v>25</v>
      </c>
      <c r="F1159" s="201"/>
      <c r="G1159" s="222">
        <f t="shared" si="78"/>
        <v>0</v>
      </c>
    </row>
    <row r="1160" spans="1:7" s="6" customFormat="1" ht="15" x14ac:dyDescent="0.25">
      <c r="A1160" s="327" t="s">
        <v>2865</v>
      </c>
      <c r="B1160" s="60" t="s">
        <v>3153</v>
      </c>
      <c r="C1160" s="64" t="s">
        <v>3171</v>
      </c>
      <c r="D1160" s="65" t="s">
        <v>2327</v>
      </c>
      <c r="E1160" s="62">
        <v>3</v>
      </c>
      <c r="F1160" s="201"/>
      <c r="G1160" s="222">
        <f t="shared" si="78"/>
        <v>0</v>
      </c>
    </row>
    <row r="1161" spans="1:7" s="6" customFormat="1" ht="15" x14ac:dyDescent="0.25">
      <c r="A1161" s="150"/>
      <c r="B1161" s="301"/>
      <c r="C1161" s="302"/>
      <c r="D1161" s="301"/>
      <c r="E1161" s="303"/>
      <c r="F1161" s="304"/>
      <c r="G1161" s="305"/>
    </row>
    <row r="1162" spans="1:7" s="23" customFormat="1" ht="15.75" x14ac:dyDescent="0.25">
      <c r="A1162" s="136" t="s">
        <v>1448</v>
      </c>
      <c r="B1162" s="16"/>
      <c r="C1162" s="54" t="s">
        <v>2242</v>
      </c>
      <c r="D1162" s="16"/>
      <c r="E1162" s="197"/>
      <c r="F1162" s="215"/>
      <c r="G1162" s="216">
        <f>SUM(G1163:G1175)</f>
        <v>0</v>
      </c>
    </row>
    <row r="1163" spans="1:7" s="6" customFormat="1" ht="15" x14ac:dyDescent="0.25">
      <c r="A1163" s="328" t="s">
        <v>1450</v>
      </c>
      <c r="B1163" s="65" t="s">
        <v>1079</v>
      </c>
      <c r="C1163" s="64" t="s">
        <v>1080</v>
      </c>
      <c r="D1163" s="65" t="s">
        <v>1497</v>
      </c>
      <c r="E1163" s="250">
        <v>250</v>
      </c>
      <c r="F1163" s="201"/>
      <c r="G1163" s="202">
        <f t="shared" ref="G1163:G1174" si="79">ROUND(E1163*F1163,2)</f>
        <v>0</v>
      </c>
    </row>
    <row r="1164" spans="1:7" s="6" customFormat="1" ht="30" x14ac:dyDescent="0.25">
      <c r="A1164" s="328" t="s">
        <v>1451</v>
      </c>
      <c r="B1164" s="65" t="s">
        <v>3154</v>
      </c>
      <c r="C1164" s="64" t="s">
        <v>1483</v>
      </c>
      <c r="D1164" s="65" t="s">
        <v>16</v>
      </c>
      <c r="E1164" s="250">
        <v>4.6399999999999997</v>
      </c>
      <c r="F1164" s="218"/>
      <c r="G1164" s="205">
        <f t="shared" si="79"/>
        <v>0</v>
      </c>
    </row>
    <row r="1165" spans="1:7" s="6" customFormat="1" ht="15" x14ac:dyDescent="0.25">
      <c r="A1165" s="328" t="s">
        <v>1452</v>
      </c>
      <c r="B1165" s="65" t="s">
        <v>3154</v>
      </c>
      <c r="C1165" s="64" t="s">
        <v>1484</v>
      </c>
      <c r="D1165" s="65" t="s">
        <v>16</v>
      </c>
      <c r="E1165" s="250">
        <v>22.85</v>
      </c>
      <c r="F1165" s="218"/>
      <c r="G1165" s="205">
        <f t="shared" si="79"/>
        <v>0</v>
      </c>
    </row>
    <row r="1166" spans="1:7" s="6" customFormat="1" ht="30" x14ac:dyDescent="0.25">
      <c r="A1166" s="328" t="s">
        <v>1453</v>
      </c>
      <c r="B1166" s="65" t="s">
        <v>3154</v>
      </c>
      <c r="C1166" s="64" t="s">
        <v>1485</v>
      </c>
      <c r="D1166" s="65" t="s">
        <v>16</v>
      </c>
      <c r="E1166" s="250">
        <v>5.92</v>
      </c>
      <c r="F1166" s="218"/>
      <c r="G1166" s="205">
        <f t="shared" si="79"/>
        <v>0</v>
      </c>
    </row>
    <row r="1167" spans="1:7" s="6" customFormat="1" ht="15" x14ac:dyDescent="0.25">
      <c r="A1167" s="328" t="s">
        <v>1454</v>
      </c>
      <c r="B1167" s="65" t="s">
        <v>3154</v>
      </c>
      <c r="C1167" s="64" t="s">
        <v>1486</v>
      </c>
      <c r="D1167" s="65" t="s">
        <v>16</v>
      </c>
      <c r="E1167" s="250">
        <v>5.92</v>
      </c>
      <c r="F1167" s="218"/>
      <c r="G1167" s="205">
        <f t="shared" si="79"/>
        <v>0</v>
      </c>
    </row>
    <row r="1168" spans="1:7" s="6" customFormat="1" ht="30" x14ac:dyDescent="0.25">
      <c r="A1168" s="328" t="s">
        <v>1455</v>
      </c>
      <c r="B1168" s="65" t="s">
        <v>3154</v>
      </c>
      <c r="C1168" s="64" t="s">
        <v>1487</v>
      </c>
      <c r="D1168" s="65" t="s">
        <v>16</v>
      </c>
      <c r="E1168" s="250">
        <v>7.2</v>
      </c>
      <c r="F1168" s="218"/>
      <c r="G1168" s="205">
        <f t="shared" si="79"/>
        <v>0</v>
      </c>
    </row>
    <row r="1169" spans="1:7" s="6" customFormat="1" ht="30" x14ac:dyDescent="0.25">
      <c r="A1169" s="328" t="s">
        <v>1456</v>
      </c>
      <c r="B1169" s="65" t="s">
        <v>3154</v>
      </c>
      <c r="C1169" s="64" t="s">
        <v>1488</v>
      </c>
      <c r="D1169" s="65" t="s">
        <v>16</v>
      </c>
      <c r="E1169" s="250">
        <v>22.85</v>
      </c>
      <c r="F1169" s="218"/>
      <c r="G1169" s="205">
        <f t="shared" si="79"/>
        <v>0</v>
      </c>
    </row>
    <row r="1170" spans="1:7" s="6" customFormat="1" ht="45" x14ac:dyDescent="0.25">
      <c r="A1170" s="328" t="s">
        <v>1457</v>
      </c>
      <c r="B1170" s="65" t="s">
        <v>3154</v>
      </c>
      <c r="C1170" s="64" t="s">
        <v>1489</v>
      </c>
      <c r="D1170" s="65" t="s">
        <v>16</v>
      </c>
      <c r="E1170" s="250">
        <v>8.77</v>
      </c>
      <c r="F1170" s="218"/>
      <c r="G1170" s="205">
        <f t="shared" si="79"/>
        <v>0</v>
      </c>
    </row>
    <row r="1171" spans="1:7" s="6" customFormat="1" ht="15" x14ac:dyDescent="0.25">
      <c r="A1171" s="328" t="s">
        <v>1458</v>
      </c>
      <c r="B1171" s="65" t="s">
        <v>3154</v>
      </c>
      <c r="C1171" s="64" t="s">
        <v>1490</v>
      </c>
      <c r="D1171" s="65" t="s">
        <v>17</v>
      </c>
      <c r="E1171" s="250">
        <v>98.49</v>
      </c>
      <c r="F1171" s="218"/>
      <c r="G1171" s="205">
        <f t="shared" si="79"/>
        <v>0</v>
      </c>
    </row>
    <row r="1172" spans="1:7" s="6" customFormat="1" ht="30" x14ac:dyDescent="0.25">
      <c r="A1172" s="328" t="s">
        <v>281</v>
      </c>
      <c r="B1172" s="65" t="s">
        <v>3154</v>
      </c>
      <c r="C1172" s="64" t="s">
        <v>1491</v>
      </c>
      <c r="D1172" s="65" t="s">
        <v>16</v>
      </c>
      <c r="E1172" s="250">
        <v>74.59</v>
      </c>
      <c r="F1172" s="218"/>
      <c r="G1172" s="205">
        <f t="shared" si="79"/>
        <v>0</v>
      </c>
    </row>
    <row r="1173" spans="1:7" s="6" customFormat="1" ht="30" x14ac:dyDescent="0.25">
      <c r="A1173" s="328" t="s">
        <v>1459</v>
      </c>
      <c r="B1173" s="65" t="s">
        <v>3154</v>
      </c>
      <c r="C1173" s="64" t="s">
        <v>1492</v>
      </c>
      <c r="D1173" s="65" t="s">
        <v>1497</v>
      </c>
      <c r="E1173" s="250">
        <v>66</v>
      </c>
      <c r="F1173" s="218"/>
      <c r="G1173" s="205">
        <f t="shared" si="79"/>
        <v>0</v>
      </c>
    </row>
    <row r="1174" spans="1:7" s="6" customFormat="1" ht="15" x14ac:dyDescent="0.25">
      <c r="A1174" s="328" t="s">
        <v>1460</v>
      </c>
      <c r="B1174" s="65" t="s">
        <v>3154</v>
      </c>
      <c r="C1174" s="64" t="s">
        <v>1493</v>
      </c>
      <c r="D1174" s="65" t="s">
        <v>1474</v>
      </c>
      <c r="E1174" s="250">
        <v>1</v>
      </c>
      <c r="F1174" s="218"/>
      <c r="G1174" s="205">
        <f t="shared" si="79"/>
        <v>0</v>
      </c>
    </row>
    <row r="1175" spans="1:7" s="6" customFormat="1" ht="15" x14ac:dyDescent="0.25">
      <c r="A1175" s="327"/>
      <c r="B1175" s="65"/>
      <c r="C1175" s="64"/>
      <c r="D1175" s="65"/>
      <c r="E1175" s="252"/>
      <c r="F1175" s="213"/>
      <c r="G1175" s="205"/>
    </row>
    <row r="1176" spans="1:7" s="6" customFormat="1" ht="15.75" x14ac:dyDescent="0.25">
      <c r="A1176" s="136" t="s">
        <v>1463</v>
      </c>
      <c r="B1176" s="16"/>
      <c r="C1176" s="54" t="s">
        <v>2243</v>
      </c>
      <c r="D1176" s="16"/>
      <c r="E1176" s="197"/>
      <c r="F1176" s="215"/>
      <c r="G1176" s="216">
        <f>SUM(G1177:G1242)</f>
        <v>0</v>
      </c>
    </row>
    <row r="1177" spans="1:7" s="6" customFormat="1" ht="15" x14ac:dyDescent="0.25">
      <c r="A1177" s="327" t="s">
        <v>1465</v>
      </c>
      <c r="B1177" s="65" t="s">
        <v>134</v>
      </c>
      <c r="C1177" s="64" t="s">
        <v>1125</v>
      </c>
      <c r="D1177" s="65" t="s">
        <v>1502</v>
      </c>
      <c r="E1177" s="250">
        <v>1286.67</v>
      </c>
      <c r="F1177" s="201"/>
      <c r="G1177" s="205">
        <f t="shared" ref="G1177:G1186" si="80">ROUND(E1177*F1177,2)</f>
        <v>0</v>
      </c>
    </row>
    <row r="1178" spans="1:7" s="6" customFormat="1" ht="15" x14ac:dyDescent="0.25">
      <c r="A1178" s="327" t="s">
        <v>1466</v>
      </c>
      <c r="B1178" s="65" t="s">
        <v>141</v>
      </c>
      <c r="C1178" s="64" t="s">
        <v>142</v>
      </c>
      <c r="D1178" s="65" t="s">
        <v>1502</v>
      </c>
      <c r="E1178" s="250">
        <v>514.66999999999996</v>
      </c>
      <c r="F1178" s="201"/>
      <c r="G1178" s="205">
        <f t="shared" si="80"/>
        <v>0</v>
      </c>
    </row>
    <row r="1179" spans="1:7" s="6" customFormat="1" ht="15" x14ac:dyDescent="0.25">
      <c r="A1179" s="327" t="s">
        <v>1467</v>
      </c>
      <c r="B1179" s="65" t="s">
        <v>125</v>
      </c>
      <c r="C1179" s="64" t="s">
        <v>126</v>
      </c>
      <c r="D1179" s="65" t="s">
        <v>1502</v>
      </c>
      <c r="E1179" s="250">
        <v>1003.6</v>
      </c>
      <c r="F1179" s="201"/>
      <c r="G1179" s="205">
        <f t="shared" si="80"/>
        <v>0</v>
      </c>
    </row>
    <row r="1180" spans="1:7" s="6" customFormat="1" ht="15" x14ac:dyDescent="0.25">
      <c r="A1180" s="327" t="s">
        <v>1468</v>
      </c>
      <c r="B1180" s="65" t="s">
        <v>137</v>
      </c>
      <c r="C1180" s="64" t="s">
        <v>138</v>
      </c>
      <c r="D1180" s="65" t="s">
        <v>1502</v>
      </c>
      <c r="E1180" s="250">
        <v>1003.6</v>
      </c>
      <c r="F1180" s="201"/>
      <c r="G1180" s="205">
        <f t="shared" si="80"/>
        <v>0</v>
      </c>
    </row>
    <row r="1181" spans="1:7" s="6" customFormat="1" ht="15" x14ac:dyDescent="0.25">
      <c r="A1181" s="327" t="s">
        <v>1469</v>
      </c>
      <c r="B1181" s="65" t="s">
        <v>129</v>
      </c>
      <c r="C1181" s="64" t="s">
        <v>130</v>
      </c>
      <c r="D1181" s="65" t="s">
        <v>1502</v>
      </c>
      <c r="E1181" s="250">
        <v>1003.6</v>
      </c>
      <c r="F1181" s="201"/>
      <c r="G1181" s="205">
        <f t="shared" si="80"/>
        <v>0</v>
      </c>
    </row>
    <row r="1182" spans="1:7" s="6" customFormat="1" ht="15" x14ac:dyDescent="0.25">
      <c r="A1182" s="327" t="s">
        <v>1470</v>
      </c>
      <c r="B1182" s="65" t="s">
        <v>139</v>
      </c>
      <c r="C1182" s="64" t="s">
        <v>140</v>
      </c>
      <c r="D1182" s="65" t="s">
        <v>1502</v>
      </c>
      <c r="E1182" s="250">
        <v>1003.6</v>
      </c>
      <c r="F1182" s="201"/>
      <c r="G1182" s="205">
        <f t="shared" si="80"/>
        <v>0</v>
      </c>
    </row>
    <row r="1183" spans="1:7" s="6" customFormat="1" ht="15" x14ac:dyDescent="0.25">
      <c r="A1183" s="327" t="s">
        <v>1471</v>
      </c>
      <c r="B1183" s="65" t="s">
        <v>132</v>
      </c>
      <c r="C1183" s="64" t="s">
        <v>133</v>
      </c>
      <c r="D1183" s="65" t="s">
        <v>1502</v>
      </c>
      <c r="E1183" s="250">
        <v>1003.6</v>
      </c>
      <c r="F1183" s="201"/>
      <c r="G1183" s="205">
        <f t="shared" si="80"/>
        <v>0</v>
      </c>
    </row>
    <row r="1184" spans="1:7" s="6" customFormat="1" ht="15" x14ac:dyDescent="0.25">
      <c r="A1184" s="327" t="s">
        <v>1472</v>
      </c>
      <c r="B1184" s="65" t="s">
        <v>166</v>
      </c>
      <c r="C1184" s="64" t="s">
        <v>167</v>
      </c>
      <c r="D1184" s="65" t="s">
        <v>1507</v>
      </c>
      <c r="E1184" s="250">
        <v>10916.33</v>
      </c>
      <c r="F1184" s="201"/>
      <c r="G1184" s="205">
        <f t="shared" si="80"/>
        <v>0</v>
      </c>
    </row>
    <row r="1185" spans="1:7" s="6" customFormat="1" ht="15" x14ac:dyDescent="0.25">
      <c r="A1185" s="327" t="s">
        <v>1473</v>
      </c>
      <c r="B1185" s="65" t="s">
        <v>180</v>
      </c>
      <c r="C1185" s="64" t="s">
        <v>181</v>
      </c>
      <c r="D1185" s="65" t="s">
        <v>1502</v>
      </c>
      <c r="E1185" s="250">
        <v>257.33</v>
      </c>
      <c r="F1185" s="201"/>
      <c r="G1185" s="205">
        <f t="shared" si="80"/>
        <v>0</v>
      </c>
    </row>
    <row r="1186" spans="1:7" s="6" customFormat="1" ht="15" x14ac:dyDescent="0.25">
      <c r="A1186" s="327" t="s">
        <v>292</v>
      </c>
      <c r="B1186" s="65" t="s">
        <v>182</v>
      </c>
      <c r="C1186" s="64" t="s">
        <v>3214</v>
      </c>
      <c r="D1186" s="65" t="s">
        <v>1499</v>
      </c>
      <c r="E1186" s="250">
        <v>2573.33</v>
      </c>
      <c r="F1186" s="201"/>
      <c r="G1186" s="205">
        <f t="shared" si="80"/>
        <v>0</v>
      </c>
    </row>
    <row r="1187" spans="1:7" s="6" customFormat="1" ht="15" x14ac:dyDescent="0.25">
      <c r="A1187" s="327" t="s">
        <v>295</v>
      </c>
      <c r="B1187" s="65" t="s">
        <v>169</v>
      </c>
      <c r="C1187" s="64" t="s">
        <v>1127</v>
      </c>
      <c r="D1187" s="65" t="s">
        <v>1502</v>
      </c>
      <c r="E1187" s="250">
        <v>514.66999999999996</v>
      </c>
      <c r="F1187" s="201"/>
      <c r="G1187" s="205">
        <f t="shared" ref="G1187" si="81">ROUND(E1187*F1187,2)</f>
        <v>0</v>
      </c>
    </row>
    <row r="1188" spans="1:7" s="6" customFormat="1" ht="15" x14ac:dyDescent="0.25">
      <c r="A1188" s="327" t="s">
        <v>2164</v>
      </c>
      <c r="B1188" s="65" t="s">
        <v>175</v>
      </c>
      <c r="C1188" s="64" t="s">
        <v>176</v>
      </c>
      <c r="D1188" s="65" t="s">
        <v>1502</v>
      </c>
      <c r="E1188" s="250">
        <v>514.66999999999996</v>
      </c>
      <c r="F1188" s="201"/>
      <c r="G1188" s="205">
        <f t="shared" ref="G1188" si="82">ROUND(E1188*F1188,2)</f>
        <v>0</v>
      </c>
    </row>
    <row r="1189" spans="1:7" s="6" customFormat="1" ht="15" x14ac:dyDescent="0.25">
      <c r="A1189" s="327" t="s">
        <v>2165</v>
      </c>
      <c r="B1189" s="65" t="s">
        <v>1093</v>
      </c>
      <c r="C1189" s="64" t="s">
        <v>1094</v>
      </c>
      <c r="D1189" s="65" t="s">
        <v>1499</v>
      </c>
      <c r="E1189" s="250">
        <v>782.58</v>
      </c>
      <c r="F1189" s="201"/>
      <c r="G1189" s="205">
        <f>ROUND(E1189*F1189,2)</f>
        <v>0</v>
      </c>
    </row>
    <row r="1190" spans="1:7" s="6" customFormat="1" ht="15" x14ac:dyDescent="0.25">
      <c r="A1190" s="327" t="s">
        <v>2166</v>
      </c>
      <c r="B1190" s="65" t="s">
        <v>1095</v>
      </c>
      <c r="C1190" s="64" t="s">
        <v>1096</v>
      </c>
      <c r="D1190" s="65" t="s">
        <v>1502</v>
      </c>
      <c r="E1190" s="250">
        <v>78.260000000000005</v>
      </c>
      <c r="F1190" s="201"/>
      <c r="G1190" s="205">
        <f>ROUND(E1190*F1190,2)</f>
        <v>0</v>
      </c>
    </row>
    <row r="1191" spans="1:7" s="6" customFormat="1" ht="15" x14ac:dyDescent="0.25">
      <c r="A1191" s="327" t="s">
        <v>2167</v>
      </c>
      <c r="B1191" s="65" t="s">
        <v>1097</v>
      </c>
      <c r="C1191" s="64" t="s">
        <v>1098</v>
      </c>
      <c r="D1191" s="65" t="s">
        <v>1502</v>
      </c>
      <c r="E1191" s="250">
        <v>78.260000000000005</v>
      </c>
      <c r="F1191" s="201"/>
      <c r="G1191" s="205">
        <f>ROUND(E1191*F1191,2)</f>
        <v>0</v>
      </c>
    </row>
    <row r="1192" spans="1:7" s="6" customFormat="1" ht="15" x14ac:dyDescent="0.25">
      <c r="A1192" s="327" t="s">
        <v>2168</v>
      </c>
      <c r="B1192" s="65" t="s">
        <v>1099</v>
      </c>
      <c r="C1192" s="64" t="s">
        <v>1100</v>
      </c>
      <c r="D1192" s="65" t="s">
        <v>1502</v>
      </c>
      <c r="E1192" s="250">
        <v>285.83999999999997</v>
      </c>
      <c r="F1192" s="201"/>
      <c r="G1192" s="205">
        <f>ROUND(E1192*F1192,2)</f>
        <v>0</v>
      </c>
    </row>
    <row r="1193" spans="1:7" s="6" customFormat="1" ht="15" x14ac:dyDescent="0.25">
      <c r="A1193" s="327" t="s">
        <v>2169</v>
      </c>
      <c r="B1193" s="65" t="s">
        <v>334</v>
      </c>
      <c r="C1193" s="64" t="s">
        <v>335</v>
      </c>
      <c r="D1193" s="65" t="s">
        <v>1500</v>
      </c>
      <c r="E1193" s="250">
        <v>703.8</v>
      </c>
      <c r="F1193" s="201"/>
      <c r="G1193" s="205">
        <f>ROUND(E1193*F1193,2)</f>
        <v>0</v>
      </c>
    </row>
    <row r="1194" spans="1:7" s="6" customFormat="1" ht="15" x14ac:dyDescent="0.25">
      <c r="A1194" s="327" t="s">
        <v>2170</v>
      </c>
      <c r="B1194" s="65" t="s">
        <v>374</v>
      </c>
      <c r="C1194" s="64" t="s">
        <v>1549</v>
      </c>
      <c r="D1194" s="65" t="s">
        <v>1499</v>
      </c>
      <c r="E1194" s="250">
        <v>75</v>
      </c>
      <c r="F1194" s="201"/>
      <c r="G1194" s="205">
        <f t="shared" ref="G1194:G1195" si="83">ROUND(E1194*F1194,2)</f>
        <v>0</v>
      </c>
    </row>
    <row r="1195" spans="1:7" s="6" customFormat="1" ht="15" x14ac:dyDescent="0.25">
      <c r="A1195" s="327" t="s">
        <v>2171</v>
      </c>
      <c r="B1195" s="65" t="s">
        <v>377</v>
      </c>
      <c r="C1195" s="64" t="s">
        <v>1550</v>
      </c>
      <c r="D1195" s="65" t="s">
        <v>1499</v>
      </c>
      <c r="E1195" s="250">
        <v>75</v>
      </c>
      <c r="F1195" s="201"/>
      <c r="G1195" s="205">
        <f t="shared" si="83"/>
        <v>0</v>
      </c>
    </row>
    <row r="1196" spans="1:7" s="6" customFormat="1" ht="15" x14ac:dyDescent="0.25">
      <c r="A1196" s="327" t="s">
        <v>296</v>
      </c>
      <c r="B1196" s="65" t="s">
        <v>1122</v>
      </c>
      <c r="C1196" s="64" t="s">
        <v>1123</v>
      </c>
      <c r="D1196" s="65" t="s">
        <v>1497</v>
      </c>
      <c r="E1196" s="250">
        <v>94</v>
      </c>
      <c r="F1196" s="201"/>
      <c r="G1196" s="205">
        <f t="shared" ref="G1196" si="84">ROUND(E1196*F1196,2)</f>
        <v>0</v>
      </c>
    </row>
    <row r="1197" spans="1:7" s="6" customFormat="1" ht="15" x14ac:dyDescent="0.25">
      <c r="A1197" s="327" t="s">
        <v>2172</v>
      </c>
      <c r="B1197" s="65" t="s">
        <v>378</v>
      </c>
      <c r="C1197" s="64" t="s">
        <v>379</v>
      </c>
      <c r="D1197" s="65" t="s">
        <v>1497</v>
      </c>
      <c r="E1197" s="250">
        <v>155</v>
      </c>
      <c r="F1197" s="201"/>
      <c r="G1197" s="205">
        <f t="shared" ref="G1197:G1241" si="85">ROUND(E1197*F1197,2)</f>
        <v>0</v>
      </c>
    </row>
    <row r="1198" spans="1:7" s="6" customFormat="1" ht="15" x14ac:dyDescent="0.25">
      <c r="A1198" s="327" t="s">
        <v>2173</v>
      </c>
      <c r="B1198" s="65" t="s">
        <v>177</v>
      </c>
      <c r="C1198" s="64" t="s">
        <v>178</v>
      </c>
      <c r="D1198" s="65" t="s">
        <v>1499</v>
      </c>
      <c r="E1198" s="250">
        <v>5295.0599999999995</v>
      </c>
      <c r="F1198" s="201"/>
      <c r="G1198" s="205">
        <f t="shared" ref="G1198" si="86">ROUND(E1198*F1198,2)</f>
        <v>0</v>
      </c>
    </row>
    <row r="1199" spans="1:7" s="6" customFormat="1" ht="15.75" x14ac:dyDescent="0.25">
      <c r="A1199" s="329"/>
      <c r="B1199" s="114"/>
      <c r="C1199" s="115" t="s">
        <v>2123</v>
      </c>
      <c r="D1199" s="114"/>
      <c r="E1199" s="251"/>
      <c r="F1199" s="220"/>
      <c r="G1199" s="221"/>
    </row>
    <row r="1200" spans="1:7" s="6" customFormat="1" ht="15" x14ac:dyDescent="0.25">
      <c r="A1200" s="327" t="s">
        <v>2174</v>
      </c>
      <c r="B1200" s="65" t="s">
        <v>3155</v>
      </c>
      <c r="C1200" s="64" t="s">
        <v>2124</v>
      </c>
      <c r="D1200" s="65" t="s">
        <v>1497</v>
      </c>
      <c r="E1200" s="250">
        <v>966</v>
      </c>
      <c r="F1200" s="201"/>
      <c r="G1200" s="205">
        <f t="shared" si="85"/>
        <v>0</v>
      </c>
    </row>
    <row r="1201" spans="1:7" s="6" customFormat="1" ht="15" x14ac:dyDescent="0.25">
      <c r="A1201" s="327" t="s">
        <v>2175</v>
      </c>
      <c r="B1201" s="65" t="s">
        <v>3155</v>
      </c>
      <c r="C1201" s="64" t="s">
        <v>2125</v>
      </c>
      <c r="D1201" s="65" t="s">
        <v>1497</v>
      </c>
      <c r="E1201" s="250">
        <v>679</v>
      </c>
      <c r="F1201" s="201"/>
      <c r="G1201" s="205">
        <f t="shared" si="85"/>
        <v>0</v>
      </c>
    </row>
    <row r="1202" spans="1:7" s="6" customFormat="1" ht="15" x14ac:dyDescent="0.25">
      <c r="A1202" s="327" t="s">
        <v>2176</v>
      </c>
      <c r="B1202" s="65" t="s">
        <v>3155</v>
      </c>
      <c r="C1202" s="64" t="s">
        <v>2126</v>
      </c>
      <c r="D1202" s="65" t="s">
        <v>1497</v>
      </c>
      <c r="E1202" s="250">
        <v>658</v>
      </c>
      <c r="F1202" s="201"/>
      <c r="G1202" s="205">
        <f t="shared" si="85"/>
        <v>0</v>
      </c>
    </row>
    <row r="1203" spans="1:7" s="6" customFormat="1" ht="15" x14ac:dyDescent="0.25">
      <c r="A1203" s="327" t="s">
        <v>2177</v>
      </c>
      <c r="B1203" s="65" t="s">
        <v>3155</v>
      </c>
      <c r="C1203" s="64" t="s">
        <v>2127</v>
      </c>
      <c r="D1203" s="65" t="s">
        <v>1497</v>
      </c>
      <c r="E1203" s="250">
        <v>109</v>
      </c>
      <c r="F1203" s="201"/>
      <c r="G1203" s="205">
        <f t="shared" si="85"/>
        <v>0</v>
      </c>
    </row>
    <row r="1204" spans="1:7" s="6" customFormat="1" ht="15" x14ac:dyDescent="0.25">
      <c r="A1204" s="327" t="s">
        <v>2178</v>
      </c>
      <c r="B1204" s="65" t="s">
        <v>3155</v>
      </c>
      <c r="C1204" s="64" t="s">
        <v>2128</v>
      </c>
      <c r="D1204" s="65" t="s">
        <v>1497</v>
      </c>
      <c r="E1204" s="250">
        <v>53</v>
      </c>
      <c r="F1204" s="201"/>
      <c r="G1204" s="205">
        <f t="shared" si="85"/>
        <v>0</v>
      </c>
    </row>
    <row r="1205" spans="1:7" s="6" customFormat="1" ht="15" x14ac:dyDescent="0.25">
      <c r="A1205" s="327" t="s">
        <v>2179</v>
      </c>
      <c r="B1205" s="65" t="s">
        <v>3155</v>
      </c>
      <c r="C1205" s="64" t="s">
        <v>2129</v>
      </c>
      <c r="D1205" s="65" t="s">
        <v>1497</v>
      </c>
      <c r="E1205" s="250">
        <v>960</v>
      </c>
      <c r="F1205" s="201"/>
      <c r="G1205" s="205">
        <f t="shared" si="85"/>
        <v>0</v>
      </c>
    </row>
    <row r="1206" spans="1:7" s="6" customFormat="1" ht="15" x14ac:dyDescent="0.25">
      <c r="A1206" s="327" t="s">
        <v>2180</v>
      </c>
      <c r="B1206" s="65" t="s">
        <v>3155</v>
      </c>
      <c r="C1206" s="64" t="s">
        <v>2130</v>
      </c>
      <c r="D1206" s="65" t="s">
        <v>1497</v>
      </c>
      <c r="E1206" s="250">
        <v>268</v>
      </c>
      <c r="F1206" s="201"/>
      <c r="G1206" s="205">
        <f t="shared" si="85"/>
        <v>0</v>
      </c>
    </row>
    <row r="1207" spans="1:7" s="6" customFormat="1" ht="15" x14ac:dyDescent="0.25">
      <c r="A1207" s="327" t="s">
        <v>2181</v>
      </c>
      <c r="B1207" s="65" t="s">
        <v>3155</v>
      </c>
      <c r="C1207" s="64" t="s">
        <v>2131</v>
      </c>
      <c r="D1207" s="65" t="s">
        <v>1497</v>
      </c>
      <c r="E1207" s="250">
        <v>177</v>
      </c>
      <c r="F1207" s="201"/>
      <c r="G1207" s="205">
        <f t="shared" si="85"/>
        <v>0</v>
      </c>
    </row>
    <row r="1208" spans="1:7" s="6" customFormat="1" ht="15" x14ac:dyDescent="0.25">
      <c r="A1208" s="327" t="s">
        <v>2182</v>
      </c>
      <c r="B1208" s="65" t="s">
        <v>3155</v>
      </c>
      <c r="C1208" s="64" t="s">
        <v>2132</v>
      </c>
      <c r="D1208" s="65" t="s">
        <v>1497</v>
      </c>
      <c r="E1208" s="250">
        <v>382</v>
      </c>
      <c r="F1208" s="201"/>
      <c r="G1208" s="205">
        <f t="shared" si="85"/>
        <v>0</v>
      </c>
    </row>
    <row r="1209" spans="1:7" s="6" customFormat="1" ht="15" x14ac:dyDescent="0.25">
      <c r="A1209" s="327" t="s">
        <v>2183</v>
      </c>
      <c r="B1209" s="65" t="s">
        <v>3155</v>
      </c>
      <c r="C1209" s="64" t="s">
        <v>2133</v>
      </c>
      <c r="D1209" s="65" t="s">
        <v>1497</v>
      </c>
      <c r="E1209" s="250">
        <v>1203</v>
      </c>
      <c r="F1209" s="201"/>
      <c r="G1209" s="205">
        <f t="shared" si="85"/>
        <v>0</v>
      </c>
    </row>
    <row r="1210" spans="1:7" s="6" customFormat="1" ht="15" x14ac:dyDescent="0.25">
      <c r="A1210" s="327" t="s">
        <v>2184</v>
      </c>
      <c r="B1210" s="65" t="s">
        <v>3155</v>
      </c>
      <c r="C1210" s="64" t="s">
        <v>2134</v>
      </c>
      <c r="D1210" s="65" t="s">
        <v>1497</v>
      </c>
      <c r="E1210" s="250">
        <v>5</v>
      </c>
      <c r="F1210" s="201"/>
      <c r="G1210" s="205">
        <f t="shared" si="85"/>
        <v>0</v>
      </c>
    </row>
    <row r="1211" spans="1:7" s="6" customFormat="1" ht="15" x14ac:dyDescent="0.25">
      <c r="A1211" s="327" t="s">
        <v>2185</v>
      </c>
      <c r="B1211" s="65" t="s">
        <v>3155</v>
      </c>
      <c r="C1211" s="64" t="s">
        <v>2135</v>
      </c>
      <c r="D1211" s="65" t="s">
        <v>1497</v>
      </c>
      <c r="E1211" s="250">
        <v>93</v>
      </c>
      <c r="F1211" s="201"/>
      <c r="G1211" s="205">
        <f t="shared" si="85"/>
        <v>0</v>
      </c>
    </row>
    <row r="1212" spans="1:7" s="6" customFormat="1" ht="15" x14ac:dyDescent="0.25">
      <c r="A1212" s="327" t="s">
        <v>2186</v>
      </c>
      <c r="B1212" s="65" t="s">
        <v>3155</v>
      </c>
      <c r="C1212" s="64" t="s">
        <v>2136</v>
      </c>
      <c r="D1212" s="65" t="s">
        <v>1497</v>
      </c>
      <c r="E1212" s="250">
        <v>7419</v>
      </c>
      <c r="F1212" s="201"/>
      <c r="G1212" s="205">
        <f t="shared" si="85"/>
        <v>0</v>
      </c>
    </row>
    <row r="1213" spans="1:7" s="6" customFormat="1" ht="15" x14ac:dyDescent="0.25">
      <c r="A1213" s="327" t="s">
        <v>2187</v>
      </c>
      <c r="B1213" s="65" t="s">
        <v>3155</v>
      </c>
      <c r="C1213" s="64" t="s">
        <v>2137</v>
      </c>
      <c r="D1213" s="65" t="s">
        <v>1497</v>
      </c>
      <c r="E1213" s="250">
        <v>979</v>
      </c>
      <c r="F1213" s="201"/>
      <c r="G1213" s="205">
        <f t="shared" si="85"/>
        <v>0</v>
      </c>
    </row>
    <row r="1214" spans="1:7" s="6" customFormat="1" ht="15" x14ac:dyDescent="0.25">
      <c r="A1214" s="327" t="s">
        <v>2188</v>
      </c>
      <c r="B1214" s="65" t="s">
        <v>3155</v>
      </c>
      <c r="C1214" s="64" t="s">
        <v>2138</v>
      </c>
      <c r="D1214" s="65" t="s">
        <v>1497</v>
      </c>
      <c r="E1214" s="250">
        <v>2083</v>
      </c>
      <c r="F1214" s="201"/>
      <c r="G1214" s="205">
        <f t="shared" si="85"/>
        <v>0</v>
      </c>
    </row>
    <row r="1215" spans="1:7" s="6" customFormat="1" ht="15" x14ac:dyDescent="0.25">
      <c r="A1215" s="327" t="s">
        <v>2189</v>
      </c>
      <c r="B1215" s="65" t="s">
        <v>3155</v>
      </c>
      <c r="C1215" s="64" t="s">
        <v>2139</v>
      </c>
      <c r="D1215" s="65" t="s">
        <v>1497</v>
      </c>
      <c r="E1215" s="250">
        <v>48801</v>
      </c>
      <c r="F1215" s="201"/>
      <c r="G1215" s="205">
        <f t="shared" si="85"/>
        <v>0</v>
      </c>
    </row>
    <row r="1216" spans="1:7" s="6" customFormat="1" ht="15" x14ac:dyDescent="0.25">
      <c r="A1216" s="327" t="s">
        <v>2190</v>
      </c>
      <c r="B1216" s="65" t="s">
        <v>3155</v>
      </c>
      <c r="C1216" s="64" t="s">
        <v>2140</v>
      </c>
      <c r="D1216" s="65" t="s">
        <v>1497</v>
      </c>
      <c r="E1216" s="250">
        <v>5253</v>
      </c>
      <c r="F1216" s="201"/>
      <c r="G1216" s="205">
        <f t="shared" si="85"/>
        <v>0</v>
      </c>
    </row>
    <row r="1217" spans="1:7" s="6" customFormat="1" ht="15" x14ac:dyDescent="0.25">
      <c r="A1217" s="327" t="s">
        <v>2191</v>
      </c>
      <c r="B1217" s="65" t="s">
        <v>3155</v>
      </c>
      <c r="C1217" s="64" t="s">
        <v>2141</v>
      </c>
      <c r="D1217" s="65" t="s">
        <v>1497</v>
      </c>
      <c r="E1217" s="250">
        <v>333</v>
      </c>
      <c r="F1217" s="201"/>
      <c r="G1217" s="205">
        <f t="shared" si="85"/>
        <v>0</v>
      </c>
    </row>
    <row r="1218" spans="1:7" s="6" customFormat="1" ht="15" x14ac:dyDescent="0.25">
      <c r="A1218" s="327" t="s">
        <v>2192</v>
      </c>
      <c r="B1218" s="65" t="s">
        <v>3155</v>
      </c>
      <c r="C1218" s="64" t="s">
        <v>2142</v>
      </c>
      <c r="D1218" s="65" t="s">
        <v>1497</v>
      </c>
      <c r="E1218" s="250">
        <v>9471</v>
      </c>
      <c r="F1218" s="201"/>
      <c r="G1218" s="205">
        <f t="shared" si="85"/>
        <v>0</v>
      </c>
    </row>
    <row r="1219" spans="1:7" s="6" customFormat="1" ht="15" x14ac:dyDescent="0.25">
      <c r="A1219" s="327" t="s">
        <v>2193</v>
      </c>
      <c r="B1219" s="65" t="s">
        <v>3155</v>
      </c>
      <c r="C1219" s="64" t="s">
        <v>2143</v>
      </c>
      <c r="D1219" s="65" t="s">
        <v>1497</v>
      </c>
      <c r="E1219" s="250">
        <v>6064</v>
      </c>
      <c r="F1219" s="201"/>
      <c r="G1219" s="205">
        <f t="shared" si="85"/>
        <v>0</v>
      </c>
    </row>
    <row r="1220" spans="1:7" s="6" customFormat="1" ht="15" x14ac:dyDescent="0.25">
      <c r="A1220" s="327" t="s">
        <v>2194</v>
      </c>
      <c r="B1220" s="65" t="s">
        <v>3155</v>
      </c>
      <c r="C1220" s="64" t="s">
        <v>2144</v>
      </c>
      <c r="D1220" s="65" t="s">
        <v>1497</v>
      </c>
      <c r="E1220" s="250">
        <v>25413</v>
      </c>
      <c r="F1220" s="201"/>
      <c r="G1220" s="205">
        <f t="shared" si="85"/>
        <v>0</v>
      </c>
    </row>
    <row r="1221" spans="1:7" s="6" customFormat="1" ht="15" x14ac:dyDescent="0.25">
      <c r="A1221" s="327" t="s">
        <v>2195</v>
      </c>
      <c r="B1221" s="65" t="s">
        <v>3155</v>
      </c>
      <c r="C1221" s="64" t="s">
        <v>2145</v>
      </c>
      <c r="D1221" s="65" t="s">
        <v>1497</v>
      </c>
      <c r="E1221" s="250">
        <v>3137</v>
      </c>
      <c r="F1221" s="201"/>
      <c r="G1221" s="205">
        <f t="shared" si="85"/>
        <v>0</v>
      </c>
    </row>
    <row r="1222" spans="1:7" s="6" customFormat="1" ht="15" x14ac:dyDescent="0.25">
      <c r="A1222" s="327" t="s">
        <v>2196</v>
      </c>
      <c r="B1222" s="65" t="s">
        <v>3155</v>
      </c>
      <c r="C1222" s="64" t="s">
        <v>2146</v>
      </c>
      <c r="D1222" s="65" t="s">
        <v>1497</v>
      </c>
      <c r="E1222" s="250">
        <v>26009</v>
      </c>
      <c r="F1222" s="201"/>
      <c r="G1222" s="205">
        <f t="shared" si="85"/>
        <v>0</v>
      </c>
    </row>
    <row r="1223" spans="1:7" s="6" customFormat="1" ht="15" x14ac:dyDescent="0.25">
      <c r="A1223" s="327" t="s">
        <v>2197</v>
      </c>
      <c r="B1223" s="65" t="s">
        <v>3155</v>
      </c>
      <c r="C1223" s="64" t="s">
        <v>2147</v>
      </c>
      <c r="D1223" s="65" t="s">
        <v>1497</v>
      </c>
      <c r="E1223" s="250">
        <v>3580</v>
      </c>
      <c r="F1223" s="201"/>
      <c r="G1223" s="205">
        <f t="shared" si="85"/>
        <v>0</v>
      </c>
    </row>
    <row r="1224" spans="1:7" s="6" customFormat="1" ht="15" x14ac:dyDescent="0.25">
      <c r="A1224" s="327" t="s">
        <v>2198</v>
      </c>
      <c r="B1224" s="65" t="s">
        <v>3155</v>
      </c>
      <c r="C1224" s="64" t="s">
        <v>2148</v>
      </c>
      <c r="D1224" s="65" t="s">
        <v>1497</v>
      </c>
      <c r="E1224" s="250">
        <v>1903</v>
      </c>
      <c r="F1224" s="201"/>
      <c r="G1224" s="205">
        <f t="shared" si="85"/>
        <v>0</v>
      </c>
    </row>
    <row r="1225" spans="1:7" s="6" customFormat="1" ht="15" x14ac:dyDescent="0.25">
      <c r="A1225" s="327" t="s">
        <v>2199</v>
      </c>
      <c r="B1225" s="65" t="s">
        <v>3155</v>
      </c>
      <c r="C1225" s="64" t="s">
        <v>2149</v>
      </c>
      <c r="D1225" s="65" t="s">
        <v>1497</v>
      </c>
      <c r="E1225" s="250">
        <v>2429</v>
      </c>
      <c r="F1225" s="201"/>
      <c r="G1225" s="205">
        <f t="shared" si="85"/>
        <v>0</v>
      </c>
    </row>
    <row r="1226" spans="1:7" s="6" customFormat="1" ht="15" x14ac:dyDescent="0.25">
      <c r="A1226" s="327" t="s">
        <v>2200</v>
      </c>
      <c r="B1226" s="65" t="s">
        <v>3155</v>
      </c>
      <c r="C1226" s="64" t="s">
        <v>2150</v>
      </c>
      <c r="D1226" s="65" t="s">
        <v>1497</v>
      </c>
      <c r="E1226" s="250">
        <v>1361</v>
      </c>
      <c r="F1226" s="201"/>
      <c r="G1226" s="205">
        <f t="shared" si="85"/>
        <v>0</v>
      </c>
    </row>
    <row r="1227" spans="1:7" s="6" customFormat="1" ht="15" x14ac:dyDescent="0.25">
      <c r="A1227" s="327" t="s">
        <v>2230</v>
      </c>
      <c r="B1227" s="65" t="s">
        <v>3155</v>
      </c>
      <c r="C1227" s="64" t="s">
        <v>2151</v>
      </c>
      <c r="D1227" s="65" t="s">
        <v>1497</v>
      </c>
      <c r="E1227" s="250">
        <v>1582</v>
      </c>
      <c r="F1227" s="201"/>
      <c r="G1227" s="205">
        <f t="shared" si="85"/>
        <v>0</v>
      </c>
    </row>
    <row r="1228" spans="1:7" s="6" customFormat="1" ht="15" x14ac:dyDescent="0.25">
      <c r="A1228" s="327" t="s">
        <v>2231</v>
      </c>
      <c r="B1228" s="65" t="s">
        <v>3155</v>
      </c>
      <c r="C1228" s="64" t="s">
        <v>2152</v>
      </c>
      <c r="D1228" s="65" t="s">
        <v>1497</v>
      </c>
      <c r="E1228" s="250">
        <v>678</v>
      </c>
      <c r="F1228" s="201"/>
      <c r="G1228" s="205">
        <f t="shared" si="85"/>
        <v>0</v>
      </c>
    </row>
    <row r="1229" spans="1:7" s="6" customFormat="1" ht="15" x14ac:dyDescent="0.25">
      <c r="A1229" s="327" t="s">
        <v>2244</v>
      </c>
      <c r="B1229" s="65" t="s">
        <v>3155</v>
      </c>
      <c r="C1229" s="64" t="s">
        <v>2153</v>
      </c>
      <c r="D1229" s="65" t="s">
        <v>1497</v>
      </c>
      <c r="E1229" s="250">
        <v>206</v>
      </c>
      <c r="F1229" s="201"/>
      <c r="G1229" s="205">
        <f t="shared" si="85"/>
        <v>0</v>
      </c>
    </row>
    <row r="1230" spans="1:7" s="6" customFormat="1" ht="15" x14ac:dyDescent="0.25">
      <c r="A1230" s="327" t="s">
        <v>2245</v>
      </c>
      <c r="B1230" s="65" t="s">
        <v>3155</v>
      </c>
      <c r="C1230" s="64" t="s">
        <v>2154</v>
      </c>
      <c r="D1230" s="65" t="s">
        <v>1497</v>
      </c>
      <c r="E1230" s="250">
        <v>315</v>
      </c>
      <c r="F1230" s="201"/>
      <c r="G1230" s="205">
        <f t="shared" si="85"/>
        <v>0</v>
      </c>
    </row>
    <row r="1231" spans="1:7" s="6" customFormat="1" ht="15" x14ac:dyDescent="0.25">
      <c r="A1231" s="327" t="s">
        <v>2246</v>
      </c>
      <c r="B1231" s="65" t="s">
        <v>3155</v>
      </c>
      <c r="C1231" s="64" t="s">
        <v>2155</v>
      </c>
      <c r="D1231" s="65" t="s">
        <v>1497</v>
      </c>
      <c r="E1231" s="250">
        <v>6</v>
      </c>
      <c r="F1231" s="201"/>
      <c r="G1231" s="205">
        <f t="shared" si="85"/>
        <v>0</v>
      </c>
    </row>
    <row r="1232" spans="1:7" s="6" customFormat="1" ht="15" x14ac:dyDescent="0.25">
      <c r="A1232" s="327" t="s">
        <v>2247</v>
      </c>
      <c r="B1232" s="65" t="s">
        <v>3155</v>
      </c>
      <c r="C1232" s="64" t="s">
        <v>2156</v>
      </c>
      <c r="D1232" s="65" t="s">
        <v>1497</v>
      </c>
      <c r="E1232" s="250">
        <v>3</v>
      </c>
      <c r="F1232" s="201"/>
      <c r="G1232" s="205">
        <f t="shared" si="85"/>
        <v>0</v>
      </c>
    </row>
    <row r="1233" spans="1:7" s="6" customFormat="1" ht="15" x14ac:dyDescent="0.25">
      <c r="A1233" s="327" t="s">
        <v>2248</v>
      </c>
      <c r="B1233" s="65" t="s">
        <v>3155</v>
      </c>
      <c r="C1233" s="64" t="s">
        <v>2157</v>
      </c>
      <c r="D1233" s="65" t="s">
        <v>1497</v>
      </c>
      <c r="E1233" s="250">
        <v>6</v>
      </c>
      <c r="F1233" s="201"/>
      <c r="G1233" s="205">
        <f t="shared" si="85"/>
        <v>0</v>
      </c>
    </row>
    <row r="1234" spans="1:7" s="6" customFormat="1" ht="15" x14ac:dyDescent="0.25">
      <c r="A1234" s="327" t="s">
        <v>2249</v>
      </c>
      <c r="B1234" s="65" t="s">
        <v>3155</v>
      </c>
      <c r="C1234" s="64" t="s">
        <v>2158</v>
      </c>
      <c r="D1234" s="65" t="s">
        <v>1497</v>
      </c>
      <c r="E1234" s="250">
        <v>3</v>
      </c>
      <c r="F1234" s="201"/>
      <c r="G1234" s="205">
        <f t="shared" si="85"/>
        <v>0</v>
      </c>
    </row>
    <row r="1235" spans="1:7" s="6" customFormat="1" ht="15" x14ac:dyDescent="0.25">
      <c r="A1235" s="327" t="s">
        <v>2250</v>
      </c>
      <c r="B1235" s="65" t="s">
        <v>3155</v>
      </c>
      <c r="C1235" s="64" t="s">
        <v>2159</v>
      </c>
      <c r="D1235" s="65" t="s">
        <v>1497</v>
      </c>
      <c r="E1235" s="250">
        <v>10</v>
      </c>
      <c r="F1235" s="201"/>
      <c r="G1235" s="205">
        <f t="shared" si="85"/>
        <v>0</v>
      </c>
    </row>
    <row r="1236" spans="1:7" s="6" customFormat="1" ht="15" x14ac:dyDescent="0.25">
      <c r="A1236" s="327" t="s">
        <v>2251</v>
      </c>
      <c r="B1236" s="65" t="s">
        <v>3155</v>
      </c>
      <c r="C1236" s="64" t="s">
        <v>2160</v>
      </c>
      <c r="D1236" s="65" t="s">
        <v>1497</v>
      </c>
      <c r="E1236" s="250">
        <v>6</v>
      </c>
      <c r="F1236" s="201"/>
      <c r="G1236" s="205">
        <f t="shared" si="85"/>
        <v>0</v>
      </c>
    </row>
    <row r="1237" spans="1:7" s="6" customFormat="1" ht="15" x14ac:dyDescent="0.25">
      <c r="A1237" s="327" t="s">
        <v>2252</v>
      </c>
      <c r="B1237" s="65" t="s">
        <v>3155</v>
      </c>
      <c r="C1237" s="64" t="s">
        <v>2161</v>
      </c>
      <c r="D1237" s="65" t="s">
        <v>1497</v>
      </c>
      <c r="E1237" s="250">
        <v>6</v>
      </c>
      <c r="F1237" s="201"/>
      <c r="G1237" s="205">
        <f t="shared" si="85"/>
        <v>0</v>
      </c>
    </row>
    <row r="1238" spans="1:7" s="6" customFormat="1" ht="15" x14ac:dyDescent="0.25">
      <c r="A1238" s="327" t="s">
        <v>2253</v>
      </c>
      <c r="B1238" s="65" t="s">
        <v>3155</v>
      </c>
      <c r="C1238" s="64" t="s">
        <v>2162</v>
      </c>
      <c r="D1238" s="65" t="s">
        <v>1497</v>
      </c>
      <c r="E1238" s="250">
        <v>3</v>
      </c>
      <c r="F1238" s="201"/>
      <c r="G1238" s="205">
        <f t="shared" si="85"/>
        <v>0</v>
      </c>
    </row>
    <row r="1239" spans="1:7" s="6" customFormat="1" ht="15" x14ac:dyDescent="0.25">
      <c r="A1239" s="327" t="s">
        <v>2254</v>
      </c>
      <c r="B1239" s="65" t="s">
        <v>3155</v>
      </c>
      <c r="C1239" s="64" t="s">
        <v>2163</v>
      </c>
      <c r="D1239" s="65" t="s">
        <v>1497</v>
      </c>
      <c r="E1239" s="250">
        <v>6</v>
      </c>
      <c r="F1239" s="201"/>
      <c r="G1239" s="205">
        <f t="shared" si="85"/>
        <v>0</v>
      </c>
    </row>
    <row r="1240" spans="1:7" s="6" customFormat="1" ht="15" x14ac:dyDescent="0.25">
      <c r="A1240" s="327" t="s">
        <v>2869</v>
      </c>
      <c r="B1240" s="65" t="s">
        <v>3155</v>
      </c>
      <c r="C1240" s="64" t="s">
        <v>2227</v>
      </c>
      <c r="D1240" s="65" t="s">
        <v>16</v>
      </c>
      <c r="E1240" s="250">
        <v>3116</v>
      </c>
      <c r="F1240" s="201"/>
      <c r="G1240" s="205">
        <f t="shared" si="85"/>
        <v>0</v>
      </c>
    </row>
    <row r="1241" spans="1:7" s="6" customFormat="1" ht="15" x14ac:dyDescent="0.25">
      <c r="A1241" s="327" t="s">
        <v>2870</v>
      </c>
      <c r="B1241" s="65" t="s">
        <v>3155</v>
      </c>
      <c r="C1241" s="64" t="s">
        <v>2228</v>
      </c>
      <c r="D1241" s="65" t="s">
        <v>2229</v>
      </c>
      <c r="E1241" s="250">
        <v>24480</v>
      </c>
      <c r="F1241" s="201"/>
      <c r="G1241" s="205">
        <f t="shared" si="85"/>
        <v>0</v>
      </c>
    </row>
    <row r="1242" spans="1:7" s="6" customFormat="1" ht="15" x14ac:dyDescent="0.25">
      <c r="A1242" s="327"/>
      <c r="B1242" s="65"/>
      <c r="C1242" s="64"/>
      <c r="D1242" s="65"/>
      <c r="E1242" s="250"/>
      <c r="F1242" s="217"/>
      <c r="G1242" s="205"/>
    </row>
    <row r="1243" spans="1:7" s="6" customFormat="1" ht="15.75" x14ac:dyDescent="0.25">
      <c r="A1243" s="136" t="s">
        <v>1617</v>
      </c>
      <c r="B1243" s="16"/>
      <c r="C1243" s="54" t="s">
        <v>1625</v>
      </c>
      <c r="D1243" s="16"/>
      <c r="E1243" s="197"/>
      <c r="F1243" s="215"/>
      <c r="G1243" s="216">
        <f>SUM(G1244:G1294)</f>
        <v>0</v>
      </c>
    </row>
    <row r="1244" spans="1:7" s="6" customFormat="1" ht="15" x14ac:dyDescent="0.25">
      <c r="A1244" s="150" t="s">
        <v>1636</v>
      </c>
      <c r="B1244" s="65" t="s">
        <v>134</v>
      </c>
      <c r="C1244" s="64" t="s">
        <v>1125</v>
      </c>
      <c r="D1244" s="65" t="s">
        <v>1502</v>
      </c>
      <c r="E1244" s="250">
        <v>3.82</v>
      </c>
      <c r="F1244" s="201"/>
      <c r="G1244" s="205">
        <f>ROUND(E1244*F1244,2)</f>
        <v>0</v>
      </c>
    </row>
    <row r="1245" spans="1:7" s="6" customFormat="1" ht="15" x14ac:dyDescent="0.25">
      <c r="A1245" s="150" t="s">
        <v>1637</v>
      </c>
      <c r="B1245" s="65" t="s">
        <v>125</v>
      </c>
      <c r="C1245" s="64" t="s">
        <v>126</v>
      </c>
      <c r="D1245" s="65" t="s">
        <v>1502</v>
      </c>
      <c r="E1245" s="250">
        <v>4.96</v>
      </c>
      <c r="F1245" s="201"/>
      <c r="G1245" s="205">
        <f t="shared" ref="G1245:G1249" si="87">ROUND(E1245*F1245,2)</f>
        <v>0</v>
      </c>
    </row>
    <row r="1246" spans="1:7" s="6" customFormat="1" ht="15" x14ac:dyDescent="0.25">
      <c r="A1246" s="150" t="s">
        <v>1638</v>
      </c>
      <c r="B1246" s="65" t="s">
        <v>137</v>
      </c>
      <c r="C1246" s="64" t="s">
        <v>138</v>
      </c>
      <c r="D1246" s="65" t="s">
        <v>1502</v>
      </c>
      <c r="E1246" s="250">
        <v>4.96</v>
      </c>
      <c r="F1246" s="201"/>
      <c r="G1246" s="205">
        <f t="shared" si="87"/>
        <v>0</v>
      </c>
    </row>
    <row r="1247" spans="1:7" s="6" customFormat="1" ht="15" x14ac:dyDescent="0.25">
      <c r="A1247" s="150" t="s">
        <v>1639</v>
      </c>
      <c r="B1247" s="65" t="s">
        <v>129</v>
      </c>
      <c r="C1247" s="64" t="s">
        <v>130</v>
      </c>
      <c r="D1247" s="65" t="s">
        <v>1502</v>
      </c>
      <c r="E1247" s="250">
        <v>4.96</v>
      </c>
      <c r="F1247" s="201"/>
      <c r="G1247" s="205">
        <f t="shared" si="87"/>
        <v>0</v>
      </c>
    </row>
    <row r="1248" spans="1:7" s="6" customFormat="1" ht="15" x14ac:dyDescent="0.25">
      <c r="A1248" s="150" t="s">
        <v>1640</v>
      </c>
      <c r="B1248" s="65" t="s">
        <v>139</v>
      </c>
      <c r="C1248" s="64" t="s">
        <v>140</v>
      </c>
      <c r="D1248" s="65" t="s">
        <v>1502</v>
      </c>
      <c r="E1248" s="250">
        <v>4.96</v>
      </c>
      <c r="F1248" s="201"/>
      <c r="G1248" s="205">
        <f t="shared" si="87"/>
        <v>0</v>
      </c>
    </row>
    <row r="1249" spans="1:7" s="6" customFormat="1" ht="15" x14ac:dyDescent="0.25">
      <c r="A1249" s="150" t="s">
        <v>1641</v>
      </c>
      <c r="B1249" s="65" t="s">
        <v>132</v>
      </c>
      <c r="C1249" s="64" t="s">
        <v>133</v>
      </c>
      <c r="D1249" s="65" t="s">
        <v>1502</v>
      </c>
      <c r="E1249" s="250">
        <v>4.96</v>
      </c>
      <c r="F1249" s="201"/>
      <c r="G1249" s="205">
        <f t="shared" si="87"/>
        <v>0</v>
      </c>
    </row>
    <row r="1250" spans="1:7" s="6" customFormat="1" ht="15" x14ac:dyDescent="0.25">
      <c r="A1250" s="150" t="s">
        <v>1642</v>
      </c>
      <c r="B1250" s="65" t="s">
        <v>154</v>
      </c>
      <c r="C1250" s="64" t="s">
        <v>155</v>
      </c>
      <c r="D1250" s="65" t="s">
        <v>1499</v>
      </c>
      <c r="E1250" s="250">
        <v>10.7</v>
      </c>
      <c r="F1250" s="201"/>
      <c r="G1250" s="205">
        <f t="shared" ref="G1250:G1256" si="88">ROUND(E1250*F1250,2)</f>
        <v>0</v>
      </c>
    </row>
    <row r="1251" spans="1:7" s="6" customFormat="1" ht="15" x14ac:dyDescent="0.25">
      <c r="A1251" s="150" t="s">
        <v>1742</v>
      </c>
      <c r="B1251" s="65" t="s">
        <v>168</v>
      </c>
      <c r="C1251" s="64" t="s">
        <v>1126</v>
      </c>
      <c r="D1251" s="65" t="s">
        <v>1502</v>
      </c>
      <c r="E1251" s="250">
        <v>3.82</v>
      </c>
      <c r="F1251" s="201"/>
      <c r="G1251" s="205">
        <f t="shared" si="88"/>
        <v>0</v>
      </c>
    </row>
    <row r="1252" spans="1:7" s="6" customFormat="1" ht="15" x14ac:dyDescent="0.25">
      <c r="A1252" s="150" t="s">
        <v>1743</v>
      </c>
      <c r="B1252" s="65" t="s">
        <v>173</v>
      </c>
      <c r="C1252" s="64" t="s">
        <v>174</v>
      </c>
      <c r="D1252" s="65" t="s">
        <v>1502</v>
      </c>
      <c r="E1252" s="250">
        <v>3.82</v>
      </c>
      <c r="F1252" s="201"/>
      <c r="G1252" s="205">
        <f t="shared" si="88"/>
        <v>0</v>
      </c>
    </row>
    <row r="1253" spans="1:7" s="6" customFormat="1" ht="15" x14ac:dyDescent="0.25">
      <c r="A1253" s="150" t="s">
        <v>1932</v>
      </c>
      <c r="B1253" s="65" t="s">
        <v>170</v>
      </c>
      <c r="C1253" s="64" t="s">
        <v>171</v>
      </c>
      <c r="D1253" s="65" t="s">
        <v>1502</v>
      </c>
      <c r="E1253" s="250">
        <v>5.97</v>
      </c>
      <c r="F1253" s="201"/>
      <c r="G1253" s="205">
        <f t="shared" si="88"/>
        <v>0</v>
      </c>
    </row>
    <row r="1254" spans="1:7" s="6" customFormat="1" ht="15" x14ac:dyDescent="0.25">
      <c r="A1254" s="150" t="s">
        <v>1933</v>
      </c>
      <c r="B1254" s="65" t="s">
        <v>190</v>
      </c>
      <c r="C1254" s="64" t="s">
        <v>191</v>
      </c>
      <c r="D1254" s="65" t="s">
        <v>1500</v>
      </c>
      <c r="E1254" s="250">
        <v>408</v>
      </c>
      <c r="F1254" s="201"/>
      <c r="G1254" s="205">
        <f t="shared" si="88"/>
        <v>0</v>
      </c>
    </row>
    <row r="1255" spans="1:7" s="6" customFormat="1" ht="15" x14ac:dyDescent="0.25">
      <c r="A1255" s="150" t="s">
        <v>1934</v>
      </c>
      <c r="B1255" s="65" t="s">
        <v>188</v>
      </c>
      <c r="C1255" s="64" t="s">
        <v>189</v>
      </c>
      <c r="D1255" s="65" t="s">
        <v>1498</v>
      </c>
      <c r="E1255" s="250">
        <v>1</v>
      </c>
      <c r="F1255" s="201"/>
      <c r="G1255" s="205">
        <f t="shared" si="88"/>
        <v>0</v>
      </c>
    </row>
    <row r="1256" spans="1:7" s="6" customFormat="1" ht="15" x14ac:dyDescent="0.25">
      <c r="A1256" s="150" t="s">
        <v>1935</v>
      </c>
      <c r="B1256" s="65" t="s">
        <v>146</v>
      </c>
      <c r="C1256" s="64" t="s">
        <v>147</v>
      </c>
      <c r="D1256" s="65" t="s">
        <v>1510</v>
      </c>
      <c r="E1256" s="250">
        <v>603.62</v>
      </c>
      <c r="F1256" s="201"/>
      <c r="G1256" s="205">
        <f t="shared" si="88"/>
        <v>0</v>
      </c>
    </row>
    <row r="1257" spans="1:7" s="6" customFormat="1" ht="15" x14ac:dyDescent="0.25">
      <c r="A1257" s="150" t="s">
        <v>1936</v>
      </c>
      <c r="B1257" s="65" t="s">
        <v>148</v>
      </c>
      <c r="C1257" s="64" t="s">
        <v>149</v>
      </c>
      <c r="D1257" s="65" t="s">
        <v>1502</v>
      </c>
      <c r="E1257" s="250">
        <v>603.62</v>
      </c>
      <c r="F1257" s="201"/>
      <c r="G1257" s="205">
        <f t="shared" ref="G1257" si="89">ROUND(E1257*F1257,2)</f>
        <v>0</v>
      </c>
    </row>
    <row r="1258" spans="1:7" s="6" customFormat="1" ht="15" x14ac:dyDescent="0.25">
      <c r="A1258" s="150" t="s">
        <v>1937</v>
      </c>
      <c r="B1258" s="65" t="s">
        <v>162</v>
      </c>
      <c r="C1258" s="64" t="s">
        <v>163</v>
      </c>
      <c r="D1258" s="65" t="s">
        <v>1507</v>
      </c>
      <c r="E1258" s="250">
        <v>375.24</v>
      </c>
      <c r="F1258" s="201"/>
      <c r="G1258" s="205">
        <f>ROUND(E1258*F1258,2)</f>
        <v>0</v>
      </c>
    </row>
    <row r="1259" spans="1:7" s="6" customFormat="1" ht="15" x14ac:dyDescent="0.25">
      <c r="A1259" s="150" t="s">
        <v>1938</v>
      </c>
      <c r="B1259" s="65" t="s">
        <v>166</v>
      </c>
      <c r="C1259" s="64" t="s">
        <v>167</v>
      </c>
      <c r="D1259" s="65" t="s">
        <v>1507</v>
      </c>
      <c r="E1259" s="250">
        <v>626.12</v>
      </c>
      <c r="F1259" s="201"/>
      <c r="G1259" s="205">
        <f>ROUND(E1259*F1259,2)</f>
        <v>0</v>
      </c>
    </row>
    <row r="1260" spans="1:7" s="6" customFormat="1" ht="15" x14ac:dyDescent="0.25">
      <c r="A1260" s="150" t="s">
        <v>1939</v>
      </c>
      <c r="B1260" s="65" t="s">
        <v>219</v>
      </c>
      <c r="C1260" s="64" t="s">
        <v>220</v>
      </c>
      <c r="D1260" s="65" t="s">
        <v>1507</v>
      </c>
      <c r="E1260" s="250">
        <v>22605.200000000001</v>
      </c>
      <c r="F1260" s="201"/>
      <c r="G1260" s="205">
        <f>ROUND(E1260*F1260,2)</f>
        <v>0</v>
      </c>
    </row>
    <row r="1261" spans="1:7" s="6" customFormat="1" ht="15" x14ac:dyDescent="0.25">
      <c r="A1261" s="150" t="s">
        <v>1940</v>
      </c>
      <c r="B1261" s="65" t="s">
        <v>432</v>
      </c>
      <c r="C1261" s="64" t="s">
        <v>433</v>
      </c>
      <c r="D1261" s="65" t="s">
        <v>1507</v>
      </c>
      <c r="E1261" s="250">
        <v>22605.200000000001</v>
      </c>
      <c r="F1261" s="201"/>
      <c r="G1261" s="205">
        <f t="shared" ref="G1261" si="90">ROUND(E1261*F1261,2)</f>
        <v>0</v>
      </c>
    </row>
    <row r="1262" spans="1:7" s="6" customFormat="1" ht="15" x14ac:dyDescent="0.25">
      <c r="A1262" s="150" t="s">
        <v>1941</v>
      </c>
      <c r="B1262" s="65" t="s">
        <v>3144</v>
      </c>
      <c r="C1262" s="64" t="s">
        <v>1626</v>
      </c>
      <c r="D1262" s="65" t="s">
        <v>1497</v>
      </c>
      <c r="E1262" s="250">
        <v>77</v>
      </c>
      <c r="F1262" s="201"/>
      <c r="G1262" s="205">
        <f>ROUND(E1262*F1262,2)</f>
        <v>0</v>
      </c>
    </row>
    <row r="1263" spans="1:7" s="6" customFormat="1" ht="15" x14ac:dyDescent="0.25">
      <c r="A1263" s="150" t="s">
        <v>299</v>
      </c>
      <c r="B1263" s="65" t="s">
        <v>230</v>
      </c>
      <c r="C1263" s="64" t="s">
        <v>231</v>
      </c>
      <c r="D1263" s="65" t="s">
        <v>1499</v>
      </c>
      <c r="E1263" s="250">
        <v>181</v>
      </c>
      <c r="F1263" s="201"/>
      <c r="G1263" s="205">
        <f>ROUND(E1263*F1263,2)</f>
        <v>0</v>
      </c>
    </row>
    <row r="1264" spans="1:7" s="6" customFormat="1" ht="15" x14ac:dyDescent="0.25">
      <c r="A1264" s="150" t="s">
        <v>1942</v>
      </c>
      <c r="B1264" s="65" t="s">
        <v>242</v>
      </c>
      <c r="C1264" s="64" t="s">
        <v>243</v>
      </c>
      <c r="D1264" s="65" t="s">
        <v>1500</v>
      </c>
      <c r="E1264" s="250">
        <v>71.86</v>
      </c>
      <c r="F1264" s="201"/>
      <c r="G1264" s="205">
        <f>ROUND(E1264*F1264,2)</f>
        <v>0</v>
      </c>
    </row>
    <row r="1265" spans="1:7" s="6" customFormat="1" ht="15" x14ac:dyDescent="0.25">
      <c r="A1265" s="150" t="s">
        <v>1943</v>
      </c>
      <c r="B1265" s="65" t="s">
        <v>244</v>
      </c>
      <c r="C1265" s="64" t="s">
        <v>245</v>
      </c>
      <c r="D1265" s="65" t="s">
        <v>1500</v>
      </c>
      <c r="E1265" s="250">
        <v>71.86</v>
      </c>
      <c r="F1265" s="201"/>
      <c r="G1265" s="205">
        <f>ROUND(E1265*F1265,2)</f>
        <v>0</v>
      </c>
    </row>
    <row r="1266" spans="1:7" s="6" customFormat="1" ht="15" x14ac:dyDescent="0.25">
      <c r="A1266" s="150" t="s">
        <v>1944</v>
      </c>
      <c r="B1266" s="65" t="s">
        <v>334</v>
      </c>
      <c r="C1266" s="64" t="s">
        <v>335</v>
      </c>
      <c r="D1266" s="65" t="s">
        <v>1500</v>
      </c>
      <c r="E1266" s="250">
        <v>362.36</v>
      </c>
      <c r="F1266" s="201"/>
      <c r="G1266" s="205">
        <f>ROUND(E1266*F1266,2)</f>
        <v>0</v>
      </c>
    </row>
    <row r="1267" spans="1:7" s="6" customFormat="1" ht="15" x14ac:dyDescent="0.25">
      <c r="A1267" s="150" t="s">
        <v>1945</v>
      </c>
      <c r="B1267" s="55" t="s">
        <v>214</v>
      </c>
      <c r="C1267" s="64" t="s">
        <v>215</v>
      </c>
      <c r="D1267" s="65" t="s">
        <v>1499</v>
      </c>
      <c r="E1267" s="250">
        <v>113.38</v>
      </c>
      <c r="F1267" s="201"/>
      <c r="G1267" s="205">
        <f t="shared" ref="G1267" si="91">ROUND(E1267*F1267,2)</f>
        <v>0</v>
      </c>
    </row>
    <row r="1268" spans="1:7" s="6" customFormat="1" ht="15" x14ac:dyDescent="0.25">
      <c r="A1268" s="150" t="s">
        <v>1946</v>
      </c>
      <c r="B1268" s="65" t="s">
        <v>444</v>
      </c>
      <c r="C1268" s="64" t="s">
        <v>1524</v>
      </c>
      <c r="D1268" s="65" t="s">
        <v>1499</v>
      </c>
      <c r="E1268" s="250">
        <v>113.38</v>
      </c>
      <c r="F1268" s="201"/>
      <c r="G1268" s="205">
        <f t="shared" ref="G1268" si="92">ROUND(E1268*F1268,2)</f>
        <v>0</v>
      </c>
    </row>
    <row r="1269" spans="1:7" s="6" customFormat="1" ht="15" x14ac:dyDescent="0.25">
      <c r="A1269" s="150" t="s">
        <v>1947</v>
      </c>
      <c r="B1269" s="65" t="s">
        <v>286</v>
      </c>
      <c r="C1269" s="64" t="s">
        <v>287</v>
      </c>
      <c r="D1269" s="65" t="s">
        <v>1499</v>
      </c>
      <c r="E1269" s="250">
        <v>109.56</v>
      </c>
      <c r="F1269" s="201"/>
      <c r="G1269" s="205">
        <f t="shared" ref="G1269:G1274" si="93">ROUND(E1269*F1269,2)</f>
        <v>0</v>
      </c>
    </row>
    <row r="1270" spans="1:7" s="6" customFormat="1" ht="15" x14ac:dyDescent="0.25">
      <c r="A1270" s="150" t="s">
        <v>1948</v>
      </c>
      <c r="B1270" s="65" t="s">
        <v>2286</v>
      </c>
      <c r="C1270" s="64" t="s">
        <v>1224</v>
      </c>
      <c r="D1270" s="65" t="s">
        <v>17</v>
      </c>
      <c r="E1270" s="250">
        <v>71.86</v>
      </c>
      <c r="F1270" s="210"/>
      <c r="G1270" s="205">
        <f t="shared" si="93"/>
        <v>0</v>
      </c>
    </row>
    <row r="1271" spans="1:7" s="6" customFormat="1" ht="15" x14ac:dyDescent="0.25">
      <c r="A1271" s="150" t="s">
        <v>1949</v>
      </c>
      <c r="B1271" s="65" t="s">
        <v>2288</v>
      </c>
      <c r="C1271" s="64" t="s">
        <v>1225</v>
      </c>
      <c r="D1271" s="65" t="s">
        <v>17</v>
      </c>
      <c r="E1271" s="250">
        <v>107.78999999999999</v>
      </c>
      <c r="F1271" s="210"/>
      <c r="G1271" s="205">
        <f t="shared" si="93"/>
        <v>0</v>
      </c>
    </row>
    <row r="1272" spans="1:7" s="6" customFormat="1" ht="15" x14ac:dyDescent="0.25">
      <c r="A1272" s="150" t="s">
        <v>1950</v>
      </c>
      <c r="B1272" s="65" t="s">
        <v>2289</v>
      </c>
      <c r="C1272" s="64" t="s">
        <v>1226</v>
      </c>
      <c r="D1272" s="65" t="s">
        <v>16</v>
      </c>
      <c r="E1272" s="250">
        <v>109.56</v>
      </c>
      <c r="F1272" s="210"/>
      <c r="G1272" s="205">
        <f t="shared" si="93"/>
        <v>0</v>
      </c>
    </row>
    <row r="1273" spans="1:7" s="6" customFormat="1" ht="15" x14ac:dyDescent="0.25">
      <c r="A1273" s="150" t="s">
        <v>1951</v>
      </c>
      <c r="B1273" s="65" t="s">
        <v>2290</v>
      </c>
      <c r="C1273" s="64" t="s">
        <v>1227</v>
      </c>
      <c r="D1273" s="65" t="s">
        <v>16</v>
      </c>
      <c r="E1273" s="250">
        <v>109.56</v>
      </c>
      <c r="F1273" s="210"/>
      <c r="G1273" s="205">
        <f t="shared" si="93"/>
        <v>0</v>
      </c>
    </row>
    <row r="1274" spans="1:7" s="6" customFormat="1" ht="15" x14ac:dyDescent="0.25">
      <c r="A1274" s="150" t="s">
        <v>1952</v>
      </c>
      <c r="B1274" s="65" t="s">
        <v>2287</v>
      </c>
      <c r="C1274" s="64" t="s">
        <v>2279</v>
      </c>
      <c r="D1274" s="65" t="s">
        <v>17</v>
      </c>
      <c r="E1274" s="250">
        <v>71.86</v>
      </c>
      <c r="F1274" s="210"/>
      <c r="G1274" s="205">
        <f t="shared" si="93"/>
        <v>0</v>
      </c>
    </row>
    <row r="1275" spans="1:7" s="6" customFormat="1" ht="15" x14ac:dyDescent="0.25">
      <c r="A1275" s="150" t="s">
        <v>1953</v>
      </c>
      <c r="B1275" s="65" t="s">
        <v>297</v>
      </c>
      <c r="C1275" s="64" t="s">
        <v>2005</v>
      </c>
      <c r="D1275" s="65" t="s">
        <v>1499</v>
      </c>
      <c r="E1275" s="250">
        <v>113.38</v>
      </c>
      <c r="F1275" s="201"/>
      <c r="G1275" s="205">
        <f t="shared" ref="G1275" si="94">ROUND(E1275*F1275,2)</f>
        <v>0</v>
      </c>
    </row>
    <row r="1276" spans="1:7" s="6" customFormat="1" ht="15" x14ac:dyDescent="0.25">
      <c r="A1276" s="150" t="s">
        <v>1954</v>
      </c>
      <c r="B1276" s="65" t="s">
        <v>436</v>
      </c>
      <c r="C1276" s="64" t="s">
        <v>437</v>
      </c>
      <c r="D1276" s="65" t="s">
        <v>1499</v>
      </c>
      <c r="E1276" s="250">
        <v>113.38</v>
      </c>
      <c r="F1276" s="201"/>
      <c r="G1276" s="205">
        <f t="shared" ref="G1276" si="95">ROUND(E1276*F1276,2)</f>
        <v>0</v>
      </c>
    </row>
    <row r="1277" spans="1:7" s="6" customFormat="1" ht="30" x14ac:dyDescent="0.25">
      <c r="A1277" s="150" t="s">
        <v>1955</v>
      </c>
      <c r="B1277" s="65" t="s">
        <v>3146</v>
      </c>
      <c r="C1277" s="64" t="s">
        <v>2274</v>
      </c>
      <c r="D1277" s="65" t="s">
        <v>1624</v>
      </c>
      <c r="E1277" s="250">
        <v>246.14</v>
      </c>
      <c r="F1277" s="201"/>
      <c r="G1277" s="205">
        <f>ROUND(E1277*F1277,2)</f>
        <v>0</v>
      </c>
    </row>
    <row r="1278" spans="1:7" s="6" customFormat="1" ht="15" x14ac:dyDescent="0.25">
      <c r="A1278" s="150" t="s">
        <v>1956</v>
      </c>
      <c r="B1278" s="65" t="s">
        <v>606</v>
      </c>
      <c r="C1278" s="64" t="s">
        <v>607</v>
      </c>
      <c r="D1278" s="65" t="s">
        <v>1500</v>
      </c>
      <c r="E1278" s="250">
        <v>367.2</v>
      </c>
      <c r="F1278" s="201"/>
      <c r="G1278" s="205">
        <f>ROUND(E1278*F1278,2)</f>
        <v>0</v>
      </c>
    </row>
    <row r="1279" spans="1:7" s="6" customFormat="1" ht="15" x14ac:dyDescent="0.25">
      <c r="A1279" s="150" t="s">
        <v>1957</v>
      </c>
      <c r="B1279" s="65" t="s">
        <v>796</v>
      </c>
      <c r="C1279" s="64" t="s">
        <v>1553</v>
      </c>
      <c r="D1279" s="65" t="s">
        <v>1497</v>
      </c>
      <c r="E1279" s="250">
        <v>15</v>
      </c>
      <c r="F1279" s="201"/>
      <c r="G1279" s="205">
        <f t="shared" ref="G1279:G1280" si="96">ROUND(E1279*F1279,2)</f>
        <v>0</v>
      </c>
    </row>
    <row r="1280" spans="1:7" s="6" customFormat="1" ht="15" x14ac:dyDescent="0.25">
      <c r="A1280" s="150" t="s">
        <v>1958</v>
      </c>
      <c r="B1280" s="65" t="s">
        <v>779</v>
      </c>
      <c r="C1280" s="64" t="s">
        <v>1551</v>
      </c>
      <c r="D1280" s="65" t="s">
        <v>1497</v>
      </c>
      <c r="E1280" s="250">
        <v>60</v>
      </c>
      <c r="F1280" s="201"/>
      <c r="G1280" s="205">
        <f t="shared" si="96"/>
        <v>0</v>
      </c>
    </row>
    <row r="1281" spans="1:7" s="6" customFormat="1" ht="15" x14ac:dyDescent="0.25">
      <c r="A1281" s="150" t="s">
        <v>1959</v>
      </c>
      <c r="B1281" s="65" t="s">
        <v>732</v>
      </c>
      <c r="C1281" s="64" t="s">
        <v>733</v>
      </c>
      <c r="D1281" s="65" t="s">
        <v>1497</v>
      </c>
      <c r="E1281" s="250">
        <v>3</v>
      </c>
      <c r="F1281" s="201"/>
      <c r="G1281" s="205">
        <f>ROUND(E1281*F1281,2)</f>
        <v>0</v>
      </c>
    </row>
    <row r="1282" spans="1:7" s="6" customFormat="1" ht="15" x14ac:dyDescent="0.25">
      <c r="A1282" s="150" t="s">
        <v>1960</v>
      </c>
      <c r="B1282" s="65" t="s">
        <v>718</v>
      </c>
      <c r="C1282" s="64" t="s">
        <v>719</v>
      </c>
      <c r="D1282" s="65" t="s">
        <v>1476</v>
      </c>
      <c r="E1282" s="250">
        <v>3</v>
      </c>
      <c r="F1282" s="201"/>
      <c r="G1282" s="205">
        <f t="shared" ref="G1282" si="97">ROUND(E1282*F1282,2)</f>
        <v>0</v>
      </c>
    </row>
    <row r="1283" spans="1:7" s="6" customFormat="1" ht="15" x14ac:dyDescent="0.25">
      <c r="A1283" s="150" t="s">
        <v>1961</v>
      </c>
      <c r="B1283" s="65" t="s">
        <v>900</v>
      </c>
      <c r="C1283" s="64" t="s">
        <v>901</v>
      </c>
      <c r="D1283" s="65" t="s">
        <v>1500</v>
      </c>
      <c r="E1283" s="250">
        <v>60</v>
      </c>
      <c r="F1283" s="201"/>
      <c r="G1283" s="205">
        <f t="shared" ref="G1283" si="98">ROUND(E1283*F1283,2)</f>
        <v>0</v>
      </c>
    </row>
    <row r="1284" spans="1:7" s="6" customFormat="1" ht="15" x14ac:dyDescent="0.25">
      <c r="A1284" s="150" t="s">
        <v>1962</v>
      </c>
      <c r="B1284" s="65" t="s">
        <v>920</v>
      </c>
      <c r="C1284" s="64" t="s">
        <v>921</v>
      </c>
      <c r="D1284" s="65" t="s">
        <v>1500</v>
      </c>
      <c r="E1284" s="250">
        <v>603.62</v>
      </c>
      <c r="F1284" s="201"/>
      <c r="G1284" s="205">
        <f t="shared" ref="G1284" si="99">ROUND(E1284*F1284,2)</f>
        <v>0</v>
      </c>
    </row>
    <row r="1285" spans="1:7" s="6" customFormat="1" ht="15" x14ac:dyDescent="0.25">
      <c r="A1285" s="150" t="s">
        <v>1963</v>
      </c>
      <c r="B1285" s="65" t="s">
        <v>932</v>
      </c>
      <c r="C1285" s="64" t="s">
        <v>933</v>
      </c>
      <c r="D1285" s="65" t="s">
        <v>1500</v>
      </c>
      <c r="E1285" s="250">
        <v>24</v>
      </c>
      <c r="F1285" s="201"/>
      <c r="G1285" s="205">
        <f t="shared" ref="G1285" si="100">ROUND(E1285*F1285,2)</f>
        <v>0</v>
      </c>
    </row>
    <row r="1286" spans="1:7" s="6" customFormat="1" ht="15" x14ac:dyDescent="0.25">
      <c r="A1286" s="150" t="s">
        <v>2235</v>
      </c>
      <c r="B1286" s="65" t="s">
        <v>934</v>
      </c>
      <c r="C1286" s="64" t="s">
        <v>935</v>
      </c>
      <c r="D1286" s="65" t="s">
        <v>1500</v>
      </c>
      <c r="E1286" s="250">
        <v>6</v>
      </c>
      <c r="F1286" s="201"/>
      <c r="G1286" s="205">
        <f t="shared" ref="G1286:G1287" si="101">ROUND(E1286*F1286,2)</f>
        <v>0</v>
      </c>
    </row>
    <row r="1287" spans="1:7" s="6" customFormat="1" ht="15" x14ac:dyDescent="0.25">
      <c r="A1287" s="150" t="s">
        <v>2236</v>
      </c>
      <c r="B1287" s="65" t="s">
        <v>936</v>
      </c>
      <c r="C1287" s="64" t="s">
        <v>937</v>
      </c>
      <c r="D1287" s="65" t="s">
        <v>1500</v>
      </c>
      <c r="E1287" s="250">
        <v>9</v>
      </c>
      <c r="F1287" s="201"/>
      <c r="G1287" s="205">
        <f t="shared" si="101"/>
        <v>0</v>
      </c>
    </row>
    <row r="1288" spans="1:7" s="6" customFormat="1" ht="15" x14ac:dyDescent="0.25">
      <c r="A1288" s="150" t="s">
        <v>2237</v>
      </c>
      <c r="B1288" s="65" t="s">
        <v>938</v>
      </c>
      <c r="C1288" s="64" t="s">
        <v>939</v>
      </c>
      <c r="D1288" s="65" t="s">
        <v>1500</v>
      </c>
      <c r="E1288" s="250">
        <v>18</v>
      </c>
      <c r="F1288" s="201"/>
      <c r="G1288" s="205">
        <f t="shared" ref="G1288" si="102">ROUND(E1288*F1288,2)</f>
        <v>0</v>
      </c>
    </row>
    <row r="1289" spans="1:7" s="6" customFormat="1" ht="15" x14ac:dyDescent="0.25">
      <c r="A1289" s="150" t="s">
        <v>2238</v>
      </c>
      <c r="B1289" s="65" t="s">
        <v>1072</v>
      </c>
      <c r="C1289" s="64" t="s">
        <v>1546</v>
      </c>
      <c r="D1289" s="65" t="s">
        <v>1497</v>
      </c>
      <c r="E1289" s="250">
        <v>12</v>
      </c>
      <c r="F1289" s="201"/>
      <c r="G1289" s="205">
        <f t="shared" ref="G1289" si="103">ROUND(E1289*F1289,2)</f>
        <v>0</v>
      </c>
    </row>
    <row r="1290" spans="1:7" s="6" customFormat="1" ht="15" x14ac:dyDescent="0.25">
      <c r="A1290" s="150" t="s">
        <v>2239</v>
      </c>
      <c r="B1290" s="65" t="s">
        <v>1547</v>
      </c>
      <c r="C1290" s="64" t="s">
        <v>1548</v>
      </c>
      <c r="D1290" s="65" t="s">
        <v>1497</v>
      </c>
      <c r="E1290" s="250">
        <v>3</v>
      </c>
      <c r="F1290" s="201"/>
      <c r="G1290" s="205">
        <f t="shared" ref="G1290" si="104">ROUND(E1290*F1290,2)</f>
        <v>0</v>
      </c>
    </row>
    <row r="1291" spans="1:7" s="6" customFormat="1" ht="15" x14ac:dyDescent="0.25">
      <c r="A1291" s="150" t="s">
        <v>2240</v>
      </c>
      <c r="B1291" s="65" t="s">
        <v>1085</v>
      </c>
      <c r="C1291" s="64" t="s">
        <v>1086</v>
      </c>
      <c r="D1291" s="65" t="s">
        <v>1497</v>
      </c>
      <c r="E1291" s="250">
        <v>1</v>
      </c>
      <c r="F1291" s="201"/>
      <c r="G1291" s="205">
        <f t="shared" ref="G1291" si="105">ROUND(E1291*F1291,2)</f>
        <v>0</v>
      </c>
    </row>
    <row r="1292" spans="1:7" s="6" customFormat="1" ht="15" x14ac:dyDescent="0.25">
      <c r="A1292" s="150" t="s">
        <v>2241</v>
      </c>
      <c r="B1292" s="65" t="s">
        <v>1049</v>
      </c>
      <c r="C1292" s="64" t="s">
        <v>2028</v>
      </c>
      <c r="D1292" s="65" t="s">
        <v>1497</v>
      </c>
      <c r="E1292" s="250">
        <v>3</v>
      </c>
      <c r="F1292" s="201"/>
      <c r="G1292" s="205">
        <f t="shared" ref="G1292" si="106">ROUND(E1292*F1292,2)</f>
        <v>0</v>
      </c>
    </row>
    <row r="1293" spans="1:7" s="6" customFormat="1" ht="15" x14ac:dyDescent="0.25">
      <c r="A1293" s="150" t="s">
        <v>2292</v>
      </c>
      <c r="B1293" s="65" t="s">
        <v>1101</v>
      </c>
      <c r="C1293" s="64" t="s">
        <v>1102</v>
      </c>
      <c r="D1293" s="65" t="s">
        <v>1499</v>
      </c>
      <c r="E1293" s="250">
        <v>109.56</v>
      </c>
      <c r="F1293" s="201"/>
      <c r="G1293" s="205">
        <f t="shared" ref="G1293" si="107">ROUND(E1293*F1293,2)</f>
        <v>0</v>
      </c>
    </row>
    <row r="1294" spans="1:7" s="6" customFormat="1" ht="15" x14ac:dyDescent="0.25">
      <c r="A1294" s="330"/>
      <c r="B1294" s="24"/>
      <c r="C1294" s="5"/>
      <c r="D1294" s="24"/>
      <c r="E1294" s="195"/>
      <c r="F1294" s="224"/>
      <c r="G1294" s="225"/>
    </row>
    <row r="1295" spans="1:7" s="6" customFormat="1" ht="15.75" x14ac:dyDescent="0.25">
      <c r="A1295" s="137" t="s">
        <v>1477</v>
      </c>
      <c r="B1295" s="17"/>
      <c r="C1295" s="18" t="s">
        <v>2866</v>
      </c>
      <c r="D1295" s="17"/>
      <c r="E1295" s="198"/>
      <c r="F1295" s="226"/>
      <c r="G1295" s="216">
        <f>SUM(G1296:G1330)</f>
        <v>0</v>
      </c>
    </row>
    <row r="1296" spans="1:7" s="6" customFormat="1" ht="15.75" x14ac:dyDescent="0.25">
      <c r="A1296" s="329"/>
      <c r="B1296" s="114"/>
      <c r="C1296" s="115" t="s">
        <v>2293</v>
      </c>
      <c r="D1296" s="114"/>
      <c r="E1296" s="253"/>
      <c r="F1296" s="227"/>
      <c r="G1296" s="228"/>
    </row>
    <row r="1297" spans="1:7" s="6" customFormat="1" ht="15" x14ac:dyDescent="0.25">
      <c r="A1297" s="327" t="s">
        <v>1478</v>
      </c>
      <c r="B1297" s="65" t="s">
        <v>946</v>
      </c>
      <c r="C1297" s="64" t="s">
        <v>947</v>
      </c>
      <c r="D1297" s="65" t="s">
        <v>1500</v>
      </c>
      <c r="E1297" s="250">
        <v>3627.4</v>
      </c>
      <c r="F1297" s="201"/>
      <c r="G1297" s="205">
        <f t="shared" ref="G1297:G1329" si="108">ROUND(E1297*F1297,2)</f>
        <v>0</v>
      </c>
    </row>
    <row r="1298" spans="1:7" s="6" customFormat="1" ht="15" x14ac:dyDescent="0.25">
      <c r="A1298" s="327" t="s">
        <v>1479</v>
      </c>
      <c r="B1298" s="65" t="s">
        <v>948</v>
      </c>
      <c r="C1298" s="64" t="s">
        <v>949</v>
      </c>
      <c r="D1298" s="65" t="s">
        <v>1500</v>
      </c>
      <c r="E1298" s="250">
        <v>1481.2</v>
      </c>
      <c r="F1298" s="201"/>
      <c r="G1298" s="205">
        <f t="shared" si="108"/>
        <v>0</v>
      </c>
    </row>
    <row r="1299" spans="1:7" s="6" customFormat="1" ht="15" x14ac:dyDescent="0.25">
      <c r="A1299" s="327" t="s">
        <v>1480</v>
      </c>
      <c r="B1299" s="65" t="s">
        <v>950</v>
      </c>
      <c r="C1299" s="64" t="s">
        <v>951</v>
      </c>
      <c r="D1299" s="65" t="s">
        <v>1500</v>
      </c>
      <c r="E1299" s="250">
        <v>387.8</v>
      </c>
      <c r="F1299" s="201"/>
      <c r="G1299" s="205">
        <f t="shared" si="108"/>
        <v>0</v>
      </c>
    </row>
    <row r="1300" spans="1:7" s="6" customFormat="1" ht="15" x14ac:dyDescent="0.25">
      <c r="A1300" s="327" t="s">
        <v>1622</v>
      </c>
      <c r="B1300" s="65" t="s">
        <v>952</v>
      </c>
      <c r="C1300" s="64" t="s">
        <v>953</v>
      </c>
      <c r="D1300" s="65" t="s">
        <v>1500</v>
      </c>
      <c r="E1300" s="250">
        <v>77</v>
      </c>
      <c r="F1300" s="201"/>
      <c r="G1300" s="205">
        <f t="shared" si="108"/>
        <v>0</v>
      </c>
    </row>
    <row r="1301" spans="1:7" s="6" customFormat="1" ht="15" x14ac:dyDescent="0.25">
      <c r="A1301" s="327" t="s">
        <v>1643</v>
      </c>
      <c r="B1301" s="65" t="s">
        <v>954</v>
      </c>
      <c r="C1301" s="64" t="s">
        <v>955</v>
      </c>
      <c r="D1301" s="65" t="s">
        <v>1500</v>
      </c>
      <c r="E1301" s="250">
        <v>9.8000000000000007</v>
      </c>
      <c r="F1301" s="201"/>
      <c r="G1301" s="205">
        <f t="shared" si="108"/>
        <v>0</v>
      </c>
    </row>
    <row r="1302" spans="1:7" s="6" customFormat="1" ht="15" x14ac:dyDescent="0.25">
      <c r="A1302" s="327" t="s">
        <v>1644</v>
      </c>
      <c r="B1302" s="65" t="s">
        <v>956</v>
      </c>
      <c r="C1302" s="64" t="s">
        <v>957</v>
      </c>
      <c r="D1302" s="65" t="s">
        <v>1500</v>
      </c>
      <c r="E1302" s="250">
        <v>252</v>
      </c>
      <c r="F1302" s="201"/>
      <c r="G1302" s="205">
        <f t="shared" si="108"/>
        <v>0</v>
      </c>
    </row>
    <row r="1303" spans="1:7" s="6" customFormat="1" ht="15" x14ac:dyDescent="0.25">
      <c r="A1303" s="327" t="s">
        <v>1645</v>
      </c>
      <c r="B1303" s="65" t="s">
        <v>958</v>
      </c>
      <c r="C1303" s="64" t="s">
        <v>959</v>
      </c>
      <c r="D1303" s="65" t="s">
        <v>1500</v>
      </c>
      <c r="E1303" s="250">
        <v>126</v>
      </c>
      <c r="F1303" s="201"/>
      <c r="G1303" s="205">
        <f t="shared" si="108"/>
        <v>0</v>
      </c>
    </row>
    <row r="1304" spans="1:7" s="6" customFormat="1" ht="15" x14ac:dyDescent="0.25">
      <c r="A1304" s="327" t="s">
        <v>1646</v>
      </c>
      <c r="B1304" s="65" t="s">
        <v>960</v>
      </c>
      <c r="C1304" s="64" t="s">
        <v>961</v>
      </c>
      <c r="D1304" s="65" t="s">
        <v>1500</v>
      </c>
      <c r="E1304" s="250">
        <v>95</v>
      </c>
      <c r="F1304" s="201"/>
      <c r="G1304" s="205">
        <f t="shared" si="108"/>
        <v>0</v>
      </c>
    </row>
    <row r="1305" spans="1:7" s="6" customFormat="1" ht="15" x14ac:dyDescent="0.25">
      <c r="A1305" s="327" t="s">
        <v>1647</v>
      </c>
      <c r="B1305" s="65" t="s">
        <v>962</v>
      </c>
      <c r="C1305" s="64" t="s">
        <v>963</v>
      </c>
      <c r="D1305" s="65" t="s">
        <v>1500</v>
      </c>
      <c r="E1305" s="250">
        <v>72.5</v>
      </c>
      <c r="F1305" s="201"/>
      <c r="G1305" s="205">
        <f t="shared" si="108"/>
        <v>0</v>
      </c>
    </row>
    <row r="1306" spans="1:7" s="6" customFormat="1" ht="15" x14ac:dyDescent="0.25">
      <c r="A1306" s="327" t="s">
        <v>314</v>
      </c>
      <c r="B1306" s="65" t="s">
        <v>3156</v>
      </c>
      <c r="C1306" s="64" t="s">
        <v>3178</v>
      </c>
      <c r="D1306" s="65" t="s">
        <v>1474</v>
      </c>
      <c r="E1306" s="250">
        <v>1</v>
      </c>
      <c r="F1306" s="201"/>
      <c r="G1306" s="205">
        <f t="shared" si="108"/>
        <v>0</v>
      </c>
    </row>
    <row r="1307" spans="1:7" s="6" customFormat="1" ht="15" x14ac:dyDescent="0.25">
      <c r="A1307" s="327" t="s">
        <v>315</v>
      </c>
      <c r="B1307" s="65" t="s">
        <v>3156</v>
      </c>
      <c r="C1307" s="64" t="s">
        <v>3179</v>
      </c>
      <c r="D1307" s="65" t="s">
        <v>1474</v>
      </c>
      <c r="E1307" s="250">
        <v>1</v>
      </c>
      <c r="F1307" s="201"/>
      <c r="G1307" s="205">
        <f t="shared" si="108"/>
        <v>0</v>
      </c>
    </row>
    <row r="1308" spans="1:7" s="6" customFormat="1" ht="15.75" x14ac:dyDescent="0.25">
      <c r="A1308" s="329"/>
      <c r="B1308" s="114"/>
      <c r="C1308" s="115" t="s">
        <v>2295</v>
      </c>
      <c r="D1308" s="114"/>
      <c r="E1308" s="253"/>
      <c r="F1308" s="227"/>
      <c r="G1308" s="228"/>
    </row>
    <row r="1309" spans="1:7" s="6" customFormat="1" ht="15" x14ac:dyDescent="0.25">
      <c r="A1309" s="327" t="s">
        <v>2299</v>
      </c>
      <c r="B1309" s="65" t="s">
        <v>3156</v>
      </c>
      <c r="C1309" s="64" t="s">
        <v>3180</v>
      </c>
      <c r="D1309" s="65" t="s">
        <v>1497</v>
      </c>
      <c r="E1309" s="250">
        <v>367</v>
      </c>
      <c r="F1309" s="201"/>
      <c r="G1309" s="205">
        <f t="shared" si="108"/>
        <v>0</v>
      </c>
    </row>
    <row r="1310" spans="1:7" s="6" customFormat="1" ht="15" x14ac:dyDescent="0.25">
      <c r="A1310" s="327" t="s">
        <v>2300</v>
      </c>
      <c r="B1310" s="65" t="s">
        <v>3156</v>
      </c>
      <c r="C1310" s="64" t="s">
        <v>3172</v>
      </c>
      <c r="D1310" s="65" t="s">
        <v>1497</v>
      </c>
      <c r="E1310" s="250">
        <v>314</v>
      </c>
      <c r="F1310" s="201"/>
      <c r="G1310" s="205">
        <f t="shared" si="108"/>
        <v>0</v>
      </c>
    </row>
    <row r="1311" spans="1:7" s="6" customFormat="1" ht="15" x14ac:dyDescent="0.25">
      <c r="A1311" s="327" t="s">
        <v>2301</v>
      </c>
      <c r="B1311" s="65" t="s">
        <v>3156</v>
      </c>
      <c r="C1311" s="64" t="s">
        <v>3173</v>
      </c>
      <c r="D1311" s="65" t="s">
        <v>1497</v>
      </c>
      <c r="E1311" s="250">
        <v>14</v>
      </c>
      <c r="F1311" s="201"/>
      <c r="G1311" s="205">
        <f t="shared" si="108"/>
        <v>0</v>
      </c>
    </row>
    <row r="1312" spans="1:7" s="6" customFormat="1" ht="15" x14ac:dyDescent="0.25">
      <c r="A1312" s="327" t="s">
        <v>2302</v>
      </c>
      <c r="B1312" s="65" t="s">
        <v>3156</v>
      </c>
      <c r="C1312" s="64" t="s">
        <v>3174</v>
      </c>
      <c r="D1312" s="65" t="s">
        <v>1497</v>
      </c>
      <c r="E1312" s="250">
        <v>3</v>
      </c>
      <c r="F1312" s="201"/>
      <c r="G1312" s="205">
        <f t="shared" si="108"/>
        <v>0</v>
      </c>
    </row>
    <row r="1313" spans="1:7" s="6" customFormat="1" ht="15" x14ac:dyDescent="0.25">
      <c r="A1313" s="327" t="s">
        <v>2303</v>
      </c>
      <c r="B1313" s="65" t="s">
        <v>3156</v>
      </c>
      <c r="C1313" s="64" t="s">
        <v>3175</v>
      </c>
      <c r="D1313" s="65" t="s">
        <v>1497</v>
      </c>
      <c r="E1313" s="250">
        <v>11</v>
      </c>
      <c r="F1313" s="201"/>
      <c r="G1313" s="205">
        <f t="shared" si="108"/>
        <v>0</v>
      </c>
    </row>
    <row r="1314" spans="1:7" s="6" customFormat="1" ht="15" x14ac:dyDescent="0.25">
      <c r="A1314" s="327" t="s">
        <v>2304</v>
      </c>
      <c r="B1314" s="65" t="s">
        <v>3156</v>
      </c>
      <c r="C1314" s="64" t="s">
        <v>3176</v>
      </c>
      <c r="D1314" s="65" t="s">
        <v>1497</v>
      </c>
      <c r="E1314" s="250">
        <v>6</v>
      </c>
      <c r="F1314" s="201"/>
      <c r="G1314" s="205">
        <f t="shared" si="108"/>
        <v>0</v>
      </c>
    </row>
    <row r="1315" spans="1:7" s="6" customFormat="1" ht="15" x14ac:dyDescent="0.25">
      <c r="A1315" s="327" t="s">
        <v>316</v>
      </c>
      <c r="B1315" s="65" t="s">
        <v>3156</v>
      </c>
      <c r="C1315" s="64" t="s">
        <v>3181</v>
      </c>
      <c r="D1315" s="65" t="s">
        <v>1497</v>
      </c>
      <c r="E1315" s="250">
        <v>31</v>
      </c>
      <c r="F1315" s="201"/>
      <c r="G1315" s="205">
        <f t="shared" si="108"/>
        <v>0</v>
      </c>
    </row>
    <row r="1316" spans="1:7" s="6" customFormat="1" ht="15" x14ac:dyDescent="0.25">
      <c r="A1316" s="327" t="s">
        <v>2305</v>
      </c>
      <c r="B1316" s="65" t="s">
        <v>3156</v>
      </c>
      <c r="C1316" s="64" t="s">
        <v>3182</v>
      </c>
      <c r="D1316" s="65" t="s">
        <v>1497</v>
      </c>
      <c r="E1316" s="250">
        <v>34</v>
      </c>
      <c r="F1316" s="201"/>
      <c r="G1316" s="205">
        <f t="shared" si="108"/>
        <v>0</v>
      </c>
    </row>
    <row r="1317" spans="1:7" s="6" customFormat="1" ht="15" x14ac:dyDescent="0.25">
      <c r="A1317" s="327" t="s">
        <v>2306</v>
      </c>
      <c r="B1317" s="65" t="s">
        <v>3156</v>
      </c>
      <c r="C1317" s="64" t="s">
        <v>3183</v>
      </c>
      <c r="D1317" s="65" t="s">
        <v>1497</v>
      </c>
      <c r="E1317" s="250">
        <v>31</v>
      </c>
      <c r="F1317" s="201"/>
      <c r="G1317" s="205">
        <f t="shared" si="108"/>
        <v>0</v>
      </c>
    </row>
    <row r="1318" spans="1:7" s="6" customFormat="1" ht="15" x14ac:dyDescent="0.25">
      <c r="A1318" s="327" t="s">
        <v>2307</v>
      </c>
      <c r="B1318" s="65" t="s">
        <v>3156</v>
      </c>
      <c r="C1318" s="64" t="s">
        <v>3184</v>
      </c>
      <c r="D1318" s="65" t="s">
        <v>1497</v>
      </c>
      <c r="E1318" s="250">
        <v>10</v>
      </c>
      <c r="F1318" s="201"/>
      <c r="G1318" s="205">
        <f t="shared" si="108"/>
        <v>0</v>
      </c>
    </row>
    <row r="1319" spans="1:7" s="6" customFormat="1" ht="15" x14ac:dyDescent="0.25">
      <c r="A1319" s="327" t="s">
        <v>2308</v>
      </c>
      <c r="B1319" s="65" t="s">
        <v>3156</v>
      </c>
      <c r="C1319" s="64" t="s">
        <v>3185</v>
      </c>
      <c r="D1319" s="65" t="s">
        <v>1497</v>
      </c>
      <c r="E1319" s="250">
        <v>10</v>
      </c>
      <c r="F1319" s="201"/>
      <c r="G1319" s="205">
        <f t="shared" si="108"/>
        <v>0</v>
      </c>
    </row>
    <row r="1320" spans="1:7" s="6" customFormat="1" ht="15" x14ac:dyDescent="0.25">
      <c r="A1320" s="327" t="s">
        <v>2309</v>
      </c>
      <c r="B1320" s="65" t="s">
        <v>3156</v>
      </c>
      <c r="C1320" s="64" t="s">
        <v>3186</v>
      </c>
      <c r="D1320" s="65" t="s">
        <v>1497</v>
      </c>
      <c r="E1320" s="250">
        <v>8</v>
      </c>
      <c r="F1320" s="201"/>
      <c r="G1320" s="205">
        <f t="shared" si="108"/>
        <v>0</v>
      </c>
    </row>
    <row r="1321" spans="1:7" s="6" customFormat="1" ht="15.75" x14ac:dyDescent="0.25">
      <c r="A1321" s="329"/>
      <c r="B1321" s="114"/>
      <c r="C1321" s="115" t="s">
        <v>2296</v>
      </c>
      <c r="D1321" s="114"/>
      <c r="E1321" s="253"/>
      <c r="F1321" s="227"/>
      <c r="G1321" s="228"/>
    </row>
    <row r="1322" spans="1:7" s="6" customFormat="1" ht="15" x14ac:dyDescent="0.25">
      <c r="A1322" s="327" t="s">
        <v>2310</v>
      </c>
      <c r="B1322" s="65" t="s">
        <v>3156</v>
      </c>
      <c r="C1322" s="64" t="s">
        <v>3187</v>
      </c>
      <c r="D1322" s="65" t="s">
        <v>1500</v>
      </c>
      <c r="E1322" s="250">
        <v>5961</v>
      </c>
      <c r="F1322" s="201"/>
      <c r="G1322" s="205">
        <f t="shared" si="108"/>
        <v>0</v>
      </c>
    </row>
    <row r="1323" spans="1:7" s="6" customFormat="1" ht="15.75" x14ac:dyDescent="0.25">
      <c r="A1323" s="329"/>
      <c r="B1323" s="114"/>
      <c r="C1323" s="115" t="s">
        <v>2297</v>
      </c>
      <c r="D1323" s="114"/>
      <c r="E1323" s="253"/>
      <c r="F1323" s="227"/>
      <c r="G1323" s="228"/>
    </row>
    <row r="1324" spans="1:7" s="6" customFormat="1" ht="15" x14ac:dyDescent="0.25">
      <c r="A1324" s="327" t="s">
        <v>2311</v>
      </c>
      <c r="B1324" s="65" t="s">
        <v>3156</v>
      </c>
      <c r="C1324" s="64" t="s">
        <v>3188</v>
      </c>
      <c r="D1324" s="65" t="s">
        <v>1476</v>
      </c>
      <c r="E1324" s="250">
        <v>5</v>
      </c>
      <c r="F1324" s="201"/>
      <c r="G1324" s="205">
        <f t="shared" si="108"/>
        <v>0</v>
      </c>
    </row>
    <row r="1325" spans="1:7" s="6" customFormat="1" ht="15.75" x14ac:dyDescent="0.25">
      <c r="A1325" s="329"/>
      <c r="B1325" s="114"/>
      <c r="C1325" s="115" t="s">
        <v>2294</v>
      </c>
      <c r="D1325" s="114"/>
      <c r="E1325" s="253"/>
      <c r="F1325" s="227"/>
      <c r="G1325" s="228"/>
    </row>
    <row r="1326" spans="1:7" s="6" customFormat="1" ht="15" x14ac:dyDescent="0.25">
      <c r="A1326" s="327" t="s">
        <v>2312</v>
      </c>
      <c r="B1326" s="65" t="s">
        <v>3156</v>
      </c>
      <c r="C1326" s="64" t="s">
        <v>3189</v>
      </c>
      <c r="D1326" s="65" t="s">
        <v>1497</v>
      </c>
      <c r="E1326" s="250">
        <v>28</v>
      </c>
      <c r="F1326" s="201"/>
      <c r="G1326" s="205">
        <f t="shared" si="108"/>
        <v>0</v>
      </c>
    </row>
    <row r="1327" spans="1:7" s="6" customFormat="1" ht="15" x14ac:dyDescent="0.25">
      <c r="A1327" s="327" t="s">
        <v>2313</v>
      </c>
      <c r="B1327" s="65" t="s">
        <v>3156</v>
      </c>
      <c r="C1327" s="64" t="s">
        <v>3190</v>
      </c>
      <c r="D1327" s="65" t="s">
        <v>1497</v>
      </c>
      <c r="E1327" s="250">
        <v>53</v>
      </c>
      <c r="F1327" s="201"/>
      <c r="G1327" s="205">
        <f t="shared" si="108"/>
        <v>0</v>
      </c>
    </row>
    <row r="1328" spans="1:7" s="6" customFormat="1" ht="15.75" x14ac:dyDescent="0.25">
      <c r="A1328" s="329"/>
      <c r="B1328" s="114"/>
      <c r="C1328" s="115" t="s">
        <v>2298</v>
      </c>
      <c r="D1328" s="114"/>
      <c r="E1328" s="253"/>
      <c r="F1328" s="227"/>
      <c r="G1328" s="228"/>
    </row>
    <row r="1329" spans="1:7" s="6" customFormat="1" ht="15" x14ac:dyDescent="0.25">
      <c r="A1329" s="327" t="s">
        <v>2314</v>
      </c>
      <c r="B1329" s="65" t="s">
        <v>3156</v>
      </c>
      <c r="C1329" s="64" t="s">
        <v>3159</v>
      </c>
      <c r="D1329" s="65" t="s">
        <v>1497</v>
      </c>
      <c r="E1329" s="250">
        <v>81</v>
      </c>
      <c r="F1329" s="201"/>
      <c r="G1329" s="205">
        <f t="shared" si="108"/>
        <v>0</v>
      </c>
    </row>
    <row r="1330" spans="1:7" s="6" customFormat="1" ht="15" x14ac:dyDescent="0.25">
      <c r="A1330" s="327"/>
      <c r="B1330" s="65"/>
      <c r="C1330" s="64"/>
      <c r="D1330" s="65"/>
      <c r="E1330" s="250"/>
      <c r="F1330" s="217"/>
      <c r="G1330" s="205"/>
    </row>
    <row r="1331" spans="1:7" s="6" customFormat="1" ht="15.75" x14ac:dyDescent="0.25">
      <c r="A1331" s="136" t="s">
        <v>1481</v>
      </c>
      <c r="B1331" s="16"/>
      <c r="C1331" s="54" t="s">
        <v>1495</v>
      </c>
      <c r="D1331" s="16"/>
      <c r="E1331" s="197"/>
      <c r="F1331" s="215"/>
      <c r="G1331" s="216">
        <f>SUM(G1332:G1333)</f>
        <v>0</v>
      </c>
    </row>
    <row r="1332" spans="1:7" s="6" customFormat="1" ht="15" x14ac:dyDescent="0.25">
      <c r="A1332" s="327" t="s">
        <v>1482</v>
      </c>
      <c r="B1332" s="65" t="s">
        <v>1101</v>
      </c>
      <c r="C1332" s="64" t="s">
        <v>1102</v>
      </c>
      <c r="D1332" s="65" t="s">
        <v>1499</v>
      </c>
      <c r="E1332" s="250">
        <v>20811.919999999998</v>
      </c>
      <c r="F1332" s="201"/>
      <c r="G1332" s="205">
        <f>ROUND(E1332*F1332,2)</f>
        <v>0</v>
      </c>
    </row>
    <row r="1333" spans="1:7" s="6" customFormat="1" ht="15" x14ac:dyDescent="0.25">
      <c r="A1333" s="327"/>
      <c r="B1333" s="65"/>
      <c r="C1333" s="64"/>
      <c r="D1333" s="65"/>
      <c r="E1333" s="250"/>
      <c r="F1333" s="213"/>
      <c r="G1333" s="205"/>
    </row>
    <row r="1334" spans="1:7" s="6" customFormat="1" ht="15.75" x14ac:dyDescent="0.25">
      <c r="A1334" s="136" t="s">
        <v>1494</v>
      </c>
      <c r="B1334" s="16"/>
      <c r="C1334" s="54" t="s">
        <v>2201</v>
      </c>
      <c r="D1334" s="16"/>
      <c r="E1334" s="197"/>
      <c r="F1334" s="215"/>
      <c r="G1334" s="216">
        <f>SUM(G1335:G1415)</f>
        <v>0</v>
      </c>
    </row>
    <row r="1335" spans="1:7" s="6" customFormat="1" ht="15.75" x14ac:dyDescent="0.25">
      <c r="A1335" s="136"/>
      <c r="B1335" s="16"/>
      <c r="C1335" s="54" t="s">
        <v>2202</v>
      </c>
      <c r="D1335" s="16"/>
      <c r="E1335" s="197"/>
      <c r="F1335" s="215"/>
      <c r="G1335" s="216"/>
    </row>
    <row r="1336" spans="1:7" s="6" customFormat="1" ht="15.75" x14ac:dyDescent="0.25">
      <c r="A1336" s="329"/>
      <c r="B1336" s="114"/>
      <c r="C1336" s="115" t="s">
        <v>2033</v>
      </c>
      <c r="D1336" s="114"/>
      <c r="E1336" s="253"/>
      <c r="F1336" s="227"/>
      <c r="G1336" s="228"/>
    </row>
    <row r="1337" spans="1:7" s="6" customFormat="1" ht="15.75" x14ac:dyDescent="0.25">
      <c r="A1337" s="329"/>
      <c r="B1337" s="114"/>
      <c r="C1337" s="115" t="s">
        <v>2046</v>
      </c>
      <c r="D1337" s="114"/>
      <c r="E1337" s="253"/>
      <c r="F1337" s="227"/>
      <c r="G1337" s="228"/>
    </row>
    <row r="1338" spans="1:7" s="6" customFormat="1" ht="15" x14ac:dyDescent="0.25">
      <c r="A1338" s="327" t="s">
        <v>2085</v>
      </c>
      <c r="B1338" s="65" t="s">
        <v>3157</v>
      </c>
      <c r="C1338" s="64" t="s">
        <v>2034</v>
      </c>
      <c r="D1338" s="65" t="s">
        <v>1475</v>
      </c>
      <c r="E1338" s="250">
        <v>1</v>
      </c>
      <c r="F1338" s="213"/>
      <c r="G1338" s="205">
        <f t="shared" ref="G1338:G1384" si="109">ROUND(E1338*F1338,2)</f>
        <v>0</v>
      </c>
    </row>
    <row r="1339" spans="1:7" s="6" customFormat="1" ht="15" x14ac:dyDescent="0.25">
      <c r="A1339" s="327" t="s">
        <v>2086</v>
      </c>
      <c r="B1339" s="65" t="s">
        <v>3157</v>
      </c>
      <c r="C1339" s="64" t="s">
        <v>2035</v>
      </c>
      <c r="D1339" s="65" t="s">
        <v>1475</v>
      </c>
      <c r="E1339" s="250">
        <v>1</v>
      </c>
      <c r="F1339" s="213"/>
      <c r="G1339" s="205">
        <f t="shared" si="109"/>
        <v>0</v>
      </c>
    </row>
    <row r="1340" spans="1:7" s="6" customFormat="1" ht="15" x14ac:dyDescent="0.25">
      <c r="A1340" s="327" t="s">
        <v>2087</v>
      </c>
      <c r="B1340" s="65" t="s">
        <v>3157</v>
      </c>
      <c r="C1340" s="64" t="s">
        <v>2036</v>
      </c>
      <c r="D1340" s="65" t="s">
        <v>1475</v>
      </c>
      <c r="E1340" s="250">
        <v>1</v>
      </c>
      <c r="F1340" s="213"/>
      <c r="G1340" s="205">
        <f t="shared" si="109"/>
        <v>0</v>
      </c>
    </row>
    <row r="1341" spans="1:7" s="6" customFormat="1" ht="15" x14ac:dyDescent="0.25">
      <c r="A1341" s="327" t="s">
        <v>2088</v>
      </c>
      <c r="B1341" s="65" t="s">
        <v>3157</v>
      </c>
      <c r="C1341" s="64" t="s">
        <v>2037</v>
      </c>
      <c r="D1341" s="65" t="s">
        <v>1475</v>
      </c>
      <c r="E1341" s="250">
        <v>1</v>
      </c>
      <c r="F1341" s="213"/>
      <c r="G1341" s="205">
        <f t="shared" si="109"/>
        <v>0</v>
      </c>
    </row>
    <row r="1342" spans="1:7" s="6" customFormat="1" ht="15" x14ac:dyDescent="0.25">
      <c r="A1342" s="327" t="s">
        <v>2089</v>
      </c>
      <c r="B1342" s="65" t="s">
        <v>3157</v>
      </c>
      <c r="C1342" s="64" t="s">
        <v>2038</v>
      </c>
      <c r="D1342" s="65" t="s">
        <v>2039</v>
      </c>
      <c r="E1342" s="250">
        <v>6</v>
      </c>
      <c r="F1342" s="213"/>
      <c r="G1342" s="205">
        <f t="shared" si="109"/>
        <v>0</v>
      </c>
    </row>
    <row r="1343" spans="1:7" s="6" customFormat="1" ht="15" x14ac:dyDescent="0.25">
      <c r="A1343" s="327" t="s">
        <v>2090</v>
      </c>
      <c r="B1343" s="65" t="s">
        <v>3157</v>
      </c>
      <c r="C1343" s="64" t="s">
        <v>2058</v>
      </c>
      <c r="D1343" s="65" t="s">
        <v>2039</v>
      </c>
      <c r="E1343" s="250">
        <v>10</v>
      </c>
      <c r="F1343" s="213"/>
      <c r="G1343" s="205">
        <f t="shared" si="109"/>
        <v>0</v>
      </c>
    </row>
    <row r="1344" spans="1:7" s="6" customFormat="1" ht="15.75" x14ac:dyDescent="0.25">
      <c r="A1344" s="329"/>
      <c r="B1344" s="114"/>
      <c r="C1344" s="115" t="s">
        <v>2047</v>
      </c>
      <c r="D1344" s="114"/>
      <c r="E1344" s="253"/>
      <c r="F1344" s="227"/>
      <c r="G1344" s="228"/>
    </row>
    <row r="1345" spans="1:7" s="6" customFormat="1" ht="15" x14ac:dyDescent="0.25">
      <c r="A1345" s="327" t="s">
        <v>2091</v>
      </c>
      <c r="B1345" s="65" t="s">
        <v>3157</v>
      </c>
      <c r="C1345" s="64" t="s">
        <v>2040</v>
      </c>
      <c r="D1345" s="65" t="s">
        <v>1475</v>
      </c>
      <c r="E1345" s="250">
        <v>1</v>
      </c>
      <c r="F1345" s="213"/>
      <c r="G1345" s="205">
        <f t="shared" si="109"/>
        <v>0</v>
      </c>
    </row>
    <row r="1346" spans="1:7" s="6" customFormat="1" ht="15" x14ac:dyDescent="0.25">
      <c r="A1346" s="327" t="s">
        <v>2092</v>
      </c>
      <c r="B1346" s="65" t="s">
        <v>3157</v>
      </c>
      <c r="C1346" s="64" t="s">
        <v>2041</v>
      </c>
      <c r="D1346" s="65" t="s">
        <v>1475</v>
      </c>
      <c r="E1346" s="250">
        <v>1</v>
      </c>
      <c r="F1346" s="213"/>
      <c r="G1346" s="205">
        <f t="shared" si="109"/>
        <v>0</v>
      </c>
    </row>
    <row r="1347" spans="1:7" s="6" customFormat="1" ht="15.75" x14ac:dyDescent="0.25">
      <c r="A1347" s="329"/>
      <c r="B1347" s="114"/>
      <c r="C1347" s="115" t="s">
        <v>2042</v>
      </c>
      <c r="D1347" s="114"/>
      <c r="E1347" s="253"/>
      <c r="F1347" s="227"/>
      <c r="G1347" s="228"/>
    </row>
    <row r="1348" spans="1:7" s="6" customFormat="1" ht="15.75" x14ac:dyDescent="0.25">
      <c r="A1348" s="329"/>
      <c r="B1348" s="114"/>
      <c r="C1348" s="115" t="s">
        <v>2048</v>
      </c>
      <c r="D1348" s="114"/>
      <c r="E1348" s="253"/>
      <c r="F1348" s="227"/>
      <c r="G1348" s="228"/>
    </row>
    <row r="1349" spans="1:7" s="6" customFormat="1" ht="15" x14ac:dyDescent="0.25">
      <c r="A1349" s="327" t="s">
        <v>2093</v>
      </c>
      <c r="B1349" s="65" t="s">
        <v>3157</v>
      </c>
      <c r="C1349" s="64" t="s">
        <v>2043</v>
      </c>
      <c r="D1349" s="65" t="s">
        <v>1475</v>
      </c>
      <c r="E1349" s="250">
        <v>1</v>
      </c>
      <c r="F1349" s="213"/>
      <c r="G1349" s="205">
        <f t="shared" si="109"/>
        <v>0</v>
      </c>
    </row>
    <row r="1350" spans="1:7" s="6" customFormat="1" ht="15" x14ac:dyDescent="0.25">
      <c r="A1350" s="327" t="s">
        <v>2094</v>
      </c>
      <c r="B1350" s="65" t="s">
        <v>3157</v>
      </c>
      <c r="C1350" s="64" t="s">
        <v>2044</v>
      </c>
      <c r="D1350" s="65" t="s">
        <v>1475</v>
      </c>
      <c r="E1350" s="250">
        <v>1</v>
      </c>
      <c r="F1350" s="213"/>
      <c r="G1350" s="205">
        <f t="shared" si="109"/>
        <v>0</v>
      </c>
    </row>
    <row r="1351" spans="1:7" s="6" customFormat="1" ht="15" x14ac:dyDescent="0.25">
      <c r="A1351" s="327" t="s">
        <v>2095</v>
      </c>
      <c r="B1351" s="65" t="s">
        <v>3157</v>
      </c>
      <c r="C1351" s="64" t="s">
        <v>2045</v>
      </c>
      <c r="D1351" s="65" t="s">
        <v>2049</v>
      </c>
      <c r="E1351" s="250">
        <v>12</v>
      </c>
      <c r="F1351" s="213"/>
      <c r="G1351" s="205">
        <f t="shared" si="109"/>
        <v>0</v>
      </c>
    </row>
    <row r="1352" spans="1:7" s="6" customFormat="1" ht="15.75" x14ac:dyDescent="0.25">
      <c r="A1352" s="329"/>
      <c r="B1352" s="114"/>
      <c r="C1352" s="115" t="s">
        <v>2050</v>
      </c>
      <c r="D1352" s="114"/>
      <c r="E1352" s="253"/>
      <c r="F1352" s="227"/>
      <c r="G1352" s="228"/>
    </row>
    <row r="1353" spans="1:7" s="6" customFormat="1" ht="15" x14ac:dyDescent="0.25">
      <c r="A1353" s="327" t="s">
        <v>2096</v>
      </c>
      <c r="B1353" s="65" t="s">
        <v>3157</v>
      </c>
      <c r="C1353" s="64" t="s">
        <v>2051</v>
      </c>
      <c r="D1353" s="65" t="s">
        <v>1475</v>
      </c>
      <c r="E1353" s="250">
        <v>1</v>
      </c>
      <c r="F1353" s="213"/>
      <c r="G1353" s="205">
        <f t="shared" si="109"/>
        <v>0</v>
      </c>
    </row>
    <row r="1354" spans="1:7" s="6" customFormat="1" ht="15" x14ac:dyDescent="0.25">
      <c r="A1354" s="327" t="s">
        <v>2097</v>
      </c>
      <c r="B1354" s="65" t="s">
        <v>3157</v>
      </c>
      <c r="C1354" s="64" t="s">
        <v>2052</v>
      </c>
      <c r="D1354" s="65" t="s">
        <v>2055</v>
      </c>
      <c r="E1354" s="250">
        <v>12</v>
      </c>
      <c r="F1354" s="213"/>
      <c r="G1354" s="205">
        <f t="shared" si="109"/>
        <v>0</v>
      </c>
    </row>
    <row r="1355" spans="1:7" s="6" customFormat="1" ht="15" x14ac:dyDescent="0.25">
      <c r="A1355" s="327" t="s">
        <v>343</v>
      </c>
      <c r="B1355" s="65" t="s">
        <v>3157</v>
      </c>
      <c r="C1355" s="64" t="s">
        <v>2053</v>
      </c>
      <c r="D1355" s="65" t="s">
        <v>16</v>
      </c>
      <c r="E1355" s="250">
        <v>2</v>
      </c>
      <c r="F1355" s="213"/>
      <c r="G1355" s="205">
        <f t="shared" si="109"/>
        <v>0</v>
      </c>
    </row>
    <row r="1356" spans="1:7" s="6" customFormat="1" ht="15" x14ac:dyDescent="0.25">
      <c r="A1356" s="327" t="s">
        <v>2098</v>
      </c>
      <c r="B1356" s="65" t="s">
        <v>3157</v>
      </c>
      <c r="C1356" s="64" t="s">
        <v>2054</v>
      </c>
      <c r="D1356" s="65" t="s">
        <v>16</v>
      </c>
      <c r="E1356" s="250">
        <v>1700</v>
      </c>
      <c r="F1356" s="213"/>
      <c r="G1356" s="205">
        <f t="shared" si="109"/>
        <v>0</v>
      </c>
    </row>
    <row r="1357" spans="1:7" s="6" customFormat="1" ht="15.75" x14ac:dyDescent="0.25">
      <c r="A1357" s="329"/>
      <c r="B1357" s="114"/>
      <c r="C1357" s="115" t="s">
        <v>2056</v>
      </c>
      <c r="D1357" s="114"/>
      <c r="E1357" s="253"/>
      <c r="F1357" s="227"/>
      <c r="G1357" s="228"/>
    </row>
    <row r="1358" spans="1:7" s="6" customFormat="1" ht="15" x14ac:dyDescent="0.25">
      <c r="A1358" s="327" t="s">
        <v>2099</v>
      </c>
      <c r="B1358" s="65" t="s">
        <v>3157</v>
      </c>
      <c r="C1358" s="64" t="s">
        <v>2057</v>
      </c>
      <c r="D1358" s="65" t="s">
        <v>1475</v>
      </c>
      <c r="E1358" s="250">
        <v>1</v>
      </c>
      <c r="F1358" s="213"/>
      <c r="G1358" s="205">
        <f t="shared" si="109"/>
        <v>0</v>
      </c>
    </row>
    <row r="1359" spans="1:7" s="6" customFormat="1" ht="15.75" x14ac:dyDescent="0.25">
      <c r="A1359" s="329"/>
      <c r="B1359" s="114"/>
      <c r="C1359" s="115" t="s">
        <v>2059</v>
      </c>
      <c r="D1359" s="114"/>
      <c r="E1359" s="253"/>
      <c r="F1359" s="227"/>
      <c r="G1359" s="228"/>
    </row>
    <row r="1360" spans="1:7" s="6" customFormat="1" ht="30" x14ac:dyDescent="0.25">
      <c r="A1360" s="327" t="s">
        <v>2100</v>
      </c>
      <c r="B1360" s="65" t="s">
        <v>3157</v>
      </c>
      <c r="C1360" s="64" t="s">
        <v>2060</v>
      </c>
      <c r="D1360" s="65" t="s">
        <v>1475</v>
      </c>
      <c r="E1360" s="250">
        <v>1770</v>
      </c>
      <c r="F1360" s="213"/>
      <c r="G1360" s="205">
        <f t="shared" si="109"/>
        <v>0</v>
      </c>
    </row>
    <row r="1361" spans="1:7" s="6" customFormat="1" ht="15.75" x14ac:dyDescent="0.25">
      <c r="A1361" s="329"/>
      <c r="B1361" s="114"/>
      <c r="C1361" s="115" t="s">
        <v>2061</v>
      </c>
      <c r="D1361" s="114"/>
      <c r="E1361" s="253"/>
      <c r="F1361" s="227"/>
      <c r="G1361" s="228"/>
    </row>
    <row r="1362" spans="1:7" s="6" customFormat="1" ht="30" x14ac:dyDescent="0.25">
      <c r="A1362" s="327" t="s">
        <v>2101</v>
      </c>
      <c r="B1362" s="65" t="s">
        <v>3157</v>
      </c>
      <c r="C1362" s="64" t="s">
        <v>2062</v>
      </c>
      <c r="D1362" s="65" t="s">
        <v>1475</v>
      </c>
      <c r="E1362" s="250">
        <v>1650</v>
      </c>
      <c r="F1362" s="213"/>
      <c r="G1362" s="205">
        <f t="shared" si="109"/>
        <v>0</v>
      </c>
    </row>
    <row r="1363" spans="1:7" s="6" customFormat="1" ht="15.75" x14ac:dyDescent="0.25">
      <c r="A1363" s="329"/>
      <c r="B1363" s="114"/>
      <c r="C1363" s="115" t="s">
        <v>2063</v>
      </c>
      <c r="D1363" s="114"/>
      <c r="E1363" s="253"/>
      <c r="F1363" s="227"/>
      <c r="G1363" s="228"/>
    </row>
    <row r="1364" spans="1:7" s="6" customFormat="1" ht="15" x14ac:dyDescent="0.25">
      <c r="A1364" s="327" t="s">
        <v>2102</v>
      </c>
      <c r="B1364" s="65" t="s">
        <v>3157</v>
      </c>
      <c r="C1364" s="64" t="s">
        <v>2064</v>
      </c>
      <c r="D1364" s="65" t="s">
        <v>17</v>
      </c>
      <c r="E1364" s="250">
        <v>302.60000000000002</v>
      </c>
      <c r="F1364" s="213"/>
      <c r="G1364" s="205">
        <f t="shared" si="109"/>
        <v>0</v>
      </c>
    </row>
    <row r="1365" spans="1:7" s="6" customFormat="1" ht="15.75" x14ac:dyDescent="0.25">
      <c r="A1365" s="329"/>
      <c r="B1365" s="114"/>
      <c r="C1365" s="115" t="s">
        <v>2065</v>
      </c>
      <c r="D1365" s="114"/>
      <c r="E1365" s="253"/>
      <c r="F1365" s="227"/>
      <c r="G1365" s="228"/>
    </row>
    <row r="1366" spans="1:7" s="6" customFormat="1" ht="15" x14ac:dyDescent="0.25">
      <c r="A1366" s="327" t="s">
        <v>2103</v>
      </c>
      <c r="B1366" s="65" t="s">
        <v>3157</v>
      </c>
      <c r="C1366" s="64" t="s">
        <v>2066</v>
      </c>
      <c r="D1366" s="65" t="s">
        <v>16</v>
      </c>
      <c r="E1366" s="250">
        <v>593.09</v>
      </c>
      <c r="F1366" s="213"/>
      <c r="G1366" s="205">
        <f t="shared" si="109"/>
        <v>0</v>
      </c>
    </row>
    <row r="1367" spans="1:7" s="6" customFormat="1" ht="15" x14ac:dyDescent="0.25">
      <c r="A1367" s="327" t="s">
        <v>2104</v>
      </c>
      <c r="B1367" s="65" t="s">
        <v>3157</v>
      </c>
      <c r="C1367" s="64" t="s">
        <v>2067</v>
      </c>
      <c r="D1367" s="65" t="s">
        <v>16</v>
      </c>
      <c r="E1367" s="250">
        <v>113.07</v>
      </c>
      <c r="F1367" s="213"/>
      <c r="G1367" s="205">
        <f t="shared" si="109"/>
        <v>0</v>
      </c>
    </row>
    <row r="1368" spans="1:7" s="6" customFormat="1" ht="15" x14ac:dyDescent="0.25">
      <c r="A1368" s="327" t="s">
        <v>2105</v>
      </c>
      <c r="B1368" s="65" t="s">
        <v>3157</v>
      </c>
      <c r="C1368" s="64" t="s">
        <v>2068</v>
      </c>
      <c r="D1368" s="65" t="s">
        <v>16</v>
      </c>
      <c r="E1368" s="250">
        <v>593.09</v>
      </c>
      <c r="F1368" s="213"/>
      <c r="G1368" s="205">
        <f t="shared" si="109"/>
        <v>0</v>
      </c>
    </row>
    <row r="1369" spans="1:7" s="6" customFormat="1" ht="15" x14ac:dyDescent="0.25">
      <c r="A1369" s="327" t="s">
        <v>2106</v>
      </c>
      <c r="B1369" s="65" t="s">
        <v>3157</v>
      </c>
      <c r="C1369" s="64" t="s">
        <v>2069</v>
      </c>
      <c r="D1369" s="65" t="s">
        <v>16</v>
      </c>
      <c r="E1369" s="250">
        <v>157.44999999999999</v>
      </c>
      <c r="F1369" s="213"/>
      <c r="G1369" s="205">
        <f t="shared" si="109"/>
        <v>0</v>
      </c>
    </row>
    <row r="1370" spans="1:7" s="6" customFormat="1" ht="15" x14ac:dyDescent="0.25">
      <c r="A1370" s="327" t="s">
        <v>2107</v>
      </c>
      <c r="B1370" s="65" t="s">
        <v>3157</v>
      </c>
      <c r="C1370" s="64" t="s">
        <v>2070</v>
      </c>
      <c r="D1370" s="65" t="s">
        <v>16</v>
      </c>
      <c r="E1370" s="250">
        <v>30.55</v>
      </c>
      <c r="F1370" s="213"/>
      <c r="G1370" s="205">
        <f t="shared" si="109"/>
        <v>0</v>
      </c>
    </row>
    <row r="1371" spans="1:7" s="6" customFormat="1" ht="15" x14ac:dyDescent="0.25">
      <c r="A1371" s="327" t="s">
        <v>2108</v>
      </c>
      <c r="B1371" s="65" t="s">
        <v>3157</v>
      </c>
      <c r="C1371" s="64" t="s">
        <v>2071</v>
      </c>
      <c r="D1371" s="65" t="s">
        <v>16</v>
      </c>
      <c r="E1371" s="250">
        <v>30.55</v>
      </c>
      <c r="F1371" s="213"/>
      <c r="G1371" s="205">
        <f t="shared" si="109"/>
        <v>0</v>
      </c>
    </row>
    <row r="1372" spans="1:7" s="6" customFormat="1" ht="15" x14ac:dyDescent="0.25">
      <c r="A1372" s="327" t="s">
        <v>2109</v>
      </c>
      <c r="B1372" s="65" t="s">
        <v>3157</v>
      </c>
      <c r="C1372" s="64" t="s">
        <v>2072</v>
      </c>
      <c r="D1372" s="65" t="s">
        <v>16</v>
      </c>
      <c r="E1372" s="250">
        <v>133.85</v>
      </c>
      <c r="F1372" s="213"/>
      <c r="G1372" s="205">
        <f t="shared" si="109"/>
        <v>0</v>
      </c>
    </row>
    <row r="1373" spans="1:7" s="6" customFormat="1" ht="15" x14ac:dyDescent="0.25">
      <c r="A1373" s="327" t="s">
        <v>2110</v>
      </c>
      <c r="B1373" s="65" t="s">
        <v>3157</v>
      </c>
      <c r="C1373" s="64" t="s">
        <v>2073</v>
      </c>
      <c r="D1373" s="65" t="s">
        <v>16</v>
      </c>
      <c r="E1373" s="250">
        <v>133.85</v>
      </c>
      <c r="F1373" s="213"/>
      <c r="G1373" s="205">
        <f t="shared" si="109"/>
        <v>0</v>
      </c>
    </row>
    <row r="1374" spans="1:7" s="6" customFormat="1" ht="15" x14ac:dyDescent="0.25">
      <c r="A1374" s="327" t="s">
        <v>2111</v>
      </c>
      <c r="B1374" s="65" t="s">
        <v>3157</v>
      </c>
      <c r="C1374" s="64" t="s">
        <v>2074</v>
      </c>
      <c r="D1374" s="65" t="s">
        <v>16</v>
      </c>
      <c r="E1374" s="250">
        <v>133.85</v>
      </c>
      <c r="F1374" s="213"/>
      <c r="G1374" s="205">
        <f t="shared" si="109"/>
        <v>0</v>
      </c>
    </row>
    <row r="1375" spans="1:7" s="6" customFormat="1" ht="15" x14ac:dyDescent="0.25">
      <c r="A1375" s="327" t="s">
        <v>2112</v>
      </c>
      <c r="B1375" s="65" t="s">
        <v>3157</v>
      </c>
      <c r="C1375" s="64" t="s">
        <v>2075</v>
      </c>
      <c r="D1375" s="65" t="s">
        <v>16</v>
      </c>
      <c r="E1375" s="250">
        <v>10.42</v>
      </c>
      <c r="F1375" s="213"/>
      <c r="G1375" s="205">
        <f t="shared" si="109"/>
        <v>0</v>
      </c>
    </row>
    <row r="1376" spans="1:7" s="6" customFormat="1" ht="15" x14ac:dyDescent="0.25">
      <c r="A1376" s="327" t="s">
        <v>2113</v>
      </c>
      <c r="B1376" s="65" t="s">
        <v>3157</v>
      </c>
      <c r="C1376" s="64" t="s">
        <v>2076</v>
      </c>
      <c r="D1376" s="65" t="s">
        <v>16</v>
      </c>
      <c r="E1376" s="250">
        <v>17.97</v>
      </c>
      <c r="F1376" s="213"/>
      <c r="G1376" s="205">
        <f t="shared" si="109"/>
        <v>0</v>
      </c>
    </row>
    <row r="1377" spans="1:7" s="6" customFormat="1" ht="15" x14ac:dyDescent="0.25">
      <c r="A1377" s="327" t="s">
        <v>2114</v>
      </c>
      <c r="B1377" s="65" t="s">
        <v>3157</v>
      </c>
      <c r="C1377" s="64" t="s">
        <v>2077</v>
      </c>
      <c r="D1377" s="65" t="s">
        <v>16</v>
      </c>
      <c r="E1377" s="250">
        <v>17.97</v>
      </c>
      <c r="F1377" s="213"/>
      <c r="G1377" s="205">
        <f t="shared" si="109"/>
        <v>0</v>
      </c>
    </row>
    <row r="1378" spans="1:7" s="6" customFormat="1" ht="15" x14ac:dyDescent="0.25">
      <c r="A1378" s="327" t="s">
        <v>2115</v>
      </c>
      <c r="B1378" s="65" t="s">
        <v>3157</v>
      </c>
      <c r="C1378" s="64" t="s">
        <v>2078</v>
      </c>
      <c r="D1378" s="65" t="s">
        <v>16</v>
      </c>
      <c r="E1378" s="250">
        <v>17.97</v>
      </c>
      <c r="F1378" s="213"/>
      <c r="G1378" s="205">
        <f t="shared" si="109"/>
        <v>0</v>
      </c>
    </row>
    <row r="1379" spans="1:7" s="6" customFormat="1" ht="15.75" x14ac:dyDescent="0.25">
      <c r="A1379" s="329"/>
      <c r="B1379" s="114"/>
      <c r="C1379" s="115" t="s">
        <v>2079</v>
      </c>
      <c r="D1379" s="114"/>
      <c r="E1379" s="253"/>
      <c r="F1379" s="227"/>
      <c r="G1379" s="228"/>
    </row>
    <row r="1380" spans="1:7" s="6" customFormat="1" ht="15" x14ac:dyDescent="0.25">
      <c r="A1380" s="327" t="s">
        <v>2116</v>
      </c>
      <c r="B1380" s="65" t="s">
        <v>3157</v>
      </c>
      <c r="C1380" s="64" t="s">
        <v>2080</v>
      </c>
      <c r="D1380" s="65" t="s">
        <v>16</v>
      </c>
      <c r="E1380" s="250">
        <v>300</v>
      </c>
      <c r="F1380" s="213"/>
      <c r="G1380" s="205">
        <f t="shared" si="109"/>
        <v>0</v>
      </c>
    </row>
    <row r="1381" spans="1:7" s="6" customFormat="1" ht="15" x14ac:dyDescent="0.25">
      <c r="A1381" s="327" t="s">
        <v>2117</v>
      </c>
      <c r="B1381" s="65" t="s">
        <v>3157</v>
      </c>
      <c r="C1381" s="64" t="s">
        <v>2081</v>
      </c>
      <c r="D1381" s="65" t="s">
        <v>16</v>
      </c>
      <c r="E1381" s="250">
        <v>50</v>
      </c>
      <c r="F1381" s="213"/>
      <c r="G1381" s="205">
        <f t="shared" si="109"/>
        <v>0</v>
      </c>
    </row>
    <row r="1382" spans="1:7" s="6" customFormat="1" ht="15" x14ac:dyDescent="0.25">
      <c r="A1382" s="327" t="s">
        <v>2118</v>
      </c>
      <c r="B1382" s="65" t="s">
        <v>3157</v>
      </c>
      <c r="C1382" s="64" t="s">
        <v>2082</v>
      </c>
      <c r="D1382" s="65" t="s">
        <v>16</v>
      </c>
      <c r="E1382" s="250">
        <v>96</v>
      </c>
      <c r="F1382" s="213"/>
      <c r="G1382" s="205">
        <f t="shared" si="109"/>
        <v>0</v>
      </c>
    </row>
    <row r="1383" spans="1:7" s="6" customFormat="1" ht="15" x14ac:dyDescent="0.25">
      <c r="A1383" s="327" t="s">
        <v>2119</v>
      </c>
      <c r="B1383" s="65" t="s">
        <v>3157</v>
      </c>
      <c r="C1383" s="64" t="s">
        <v>2083</v>
      </c>
      <c r="D1383" s="65" t="s">
        <v>16</v>
      </c>
      <c r="E1383" s="250">
        <v>9.6</v>
      </c>
      <c r="F1383" s="213"/>
      <c r="G1383" s="205">
        <f t="shared" si="109"/>
        <v>0</v>
      </c>
    </row>
    <row r="1384" spans="1:7" s="6" customFormat="1" ht="15" x14ac:dyDescent="0.25">
      <c r="A1384" s="327" t="s">
        <v>2120</v>
      </c>
      <c r="B1384" s="65" t="s">
        <v>3157</v>
      </c>
      <c r="C1384" s="64" t="s">
        <v>2084</v>
      </c>
      <c r="D1384" s="65" t="s">
        <v>16</v>
      </c>
      <c r="E1384" s="250">
        <v>48.5</v>
      </c>
      <c r="F1384" s="213"/>
      <c r="G1384" s="205">
        <f t="shared" si="109"/>
        <v>0</v>
      </c>
    </row>
    <row r="1385" spans="1:7" s="6" customFormat="1" ht="15.75" x14ac:dyDescent="0.25">
      <c r="A1385" s="136"/>
      <c r="B1385" s="16"/>
      <c r="C1385" s="54" t="s">
        <v>2212</v>
      </c>
      <c r="D1385" s="16"/>
      <c r="E1385" s="197"/>
      <c r="F1385" s="215"/>
      <c r="G1385" s="216"/>
    </row>
    <row r="1386" spans="1:7" s="6" customFormat="1" ht="15.75" x14ac:dyDescent="0.25">
      <c r="A1386" s="329"/>
      <c r="B1386" s="114"/>
      <c r="C1386" s="115" t="s">
        <v>2223</v>
      </c>
      <c r="D1386" s="114"/>
      <c r="E1386" s="253"/>
      <c r="F1386" s="227"/>
      <c r="G1386" s="228"/>
    </row>
    <row r="1387" spans="1:7" s="6" customFormat="1" ht="15" x14ac:dyDescent="0.25">
      <c r="A1387" s="327" t="s">
        <v>2203</v>
      </c>
      <c r="B1387" s="65" t="s">
        <v>83</v>
      </c>
      <c r="C1387" s="64" t="s">
        <v>84</v>
      </c>
      <c r="D1387" s="65" t="s">
        <v>1500</v>
      </c>
      <c r="E1387" s="250">
        <v>1300</v>
      </c>
      <c r="F1387" s="201"/>
      <c r="G1387" s="205">
        <f t="shared" ref="G1387" si="110">ROUND(E1387*F1387,2)</f>
        <v>0</v>
      </c>
    </row>
    <row r="1388" spans="1:7" s="6" customFormat="1" ht="15" x14ac:dyDescent="0.25">
      <c r="A1388" s="327" t="s">
        <v>2204</v>
      </c>
      <c r="B1388" s="65" t="s">
        <v>85</v>
      </c>
      <c r="C1388" s="64" t="s">
        <v>86</v>
      </c>
      <c r="D1388" s="65" t="s">
        <v>1499</v>
      </c>
      <c r="E1388" s="250">
        <v>650</v>
      </c>
      <c r="F1388" s="201"/>
      <c r="G1388" s="205">
        <f t="shared" ref="G1388:G1397" si="111">ROUND(E1388*F1388,2)</f>
        <v>0</v>
      </c>
    </row>
    <row r="1389" spans="1:7" s="6" customFormat="1" ht="15" x14ac:dyDescent="0.25">
      <c r="A1389" s="327" t="s">
        <v>2205</v>
      </c>
      <c r="B1389" s="65" t="s">
        <v>89</v>
      </c>
      <c r="C1389" s="64" t="s">
        <v>90</v>
      </c>
      <c r="D1389" s="65" t="s">
        <v>1500</v>
      </c>
      <c r="E1389" s="250">
        <v>300</v>
      </c>
      <c r="F1389" s="201"/>
      <c r="G1389" s="205">
        <f t="shared" si="111"/>
        <v>0</v>
      </c>
    </row>
    <row r="1390" spans="1:7" s="6" customFormat="1" ht="15" x14ac:dyDescent="0.25">
      <c r="A1390" s="327" t="s">
        <v>2206</v>
      </c>
      <c r="B1390" s="65" t="s">
        <v>87</v>
      </c>
      <c r="C1390" s="64" t="s">
        <v>88</v>
      </c>
      <c r="D1390" s="65" t="s">
        <v>1499</v>
      </c>
      <c r="E1390" s="250">
        <v>200</v>
      </c>
      <c r="F1390" s="201"/>
      <c r="G1390" s="205">
        <f t="shared" si="111"/>
        <v>0</v>
      </c>
    </row>
    <row r="1391" spans="1:7" s="6" customFormat="1" ht="15" x14ac:dyDescent="0.25">
      <c r="A1391" s="327" t="s">
        <v>2207</v>
      </c>
      <c r="B1391" s="65" t="s">
        <v>217</v>
      </c>
      <c r="C1391" s="64" t="s">
        <v>218</v>
      </c>
      <c r="D1391" s="65" t="s">
        <v>1499</v>
      </c>
      <c r="E1391" s="250">
        <v>650</v>
      </c>
      <c r="F1391" s="201"/>
      <c r="G1391" s="205">
        <f t="shared" si="111"/>
        <v>0</v>
      </c>
    </row>
    <row r="1392" spans="1:7" s="6" customFormat="1" ht="15" x14ac:dyDescent="0.25">
      <c r="A1392" s="327" t="s">
        <v>2208</v>
      </c>
      <c r="B1392" s="65" t="s">
        <v>222</v>
      </c>
      <c r="C1392" s="64" t="s">
        <v>223</v>
      </c>
      <c r="D1392" s="65" t="s">
        <v>1499</v>
      </c>
      <c r="E1392" s="250">
        <v>650</v>
      </c>
      <c r="F1392" s="201"/>
      <c r="G1392" s="205">
        <f t="shared" si="111"/>
        <v>0</v>
      </c>
    </row>
    <row r="1393" spans="1:7" s="6" customFormat="1" ht="15" x14ac:dyDescent="0.25">
      <c r="A1393" s="327" t="s">
        <v>2209</v>
      </c>
      <c r="B1393" s="65" t="s">
        <v>224</v>
      </c>
      <c r="C1393" s="64" t="s">
        <v>225</v>
      </c>
      <c r="D1393" s="65" t="s">
        <v>1500</v>
      </c>
      <c r="E1393" s="250">
        <v>300</v>
      </c>
      <c r="F1393" s="201"/>
      <c r="G1393" s="205">
        <f t="shared" si="111"/>
        <v>0</v>
      </c>
    </row>
    <row r="1394" spans="1:7" s="6" customFormat="1" ht="15" x14ac:dyDescent="0.25">
      <c r="A1394" s="327" t="s">
        <v>2210</v>
      </c>
      <c r="B1394" s="65" t="s">
        <v>226</v>
      </c>
      <c r="C1394" s="64" t="s">
        <v>227</v>
      </c>
      <c r="D1394" s="65" t="s">
        <v>1500</v>
      </c>
      <c r="E1394" s="250">
        <v>300</v>
      </c>
      <c r="F1394" s="201"/>
      <c r="G1394" s="205">
        <f t="shared" si="111"/>
        <v>0</v>
      </c>
    </row>
    <row r="1395" spans="1:7" s="6" customFormat="1" ht="15" x14ac:dyDescent="0.25">
      <c r="A1395" s="327" t="s">
        <v>2211</v>
      </c>
      <c r="B1395" s="65" t="s">
        <v>239</v>
      </c>
      <c r="C1395" s="64" t="s">
        <v>240</v>
      </c>
      <c r="D1395" s="65" t="s">
        <v>1499</v>
      </c>
      <c r="E1395" s="250">
        <v>200</v>
      </c>
      <c r="F1395" s="201"/>
      <c r="G1395" s="205">
        <f t="shared" si="111"/>
        <v>0</v>
      </c>
    </row>
    <row r="1396" spans="1:7" s="6" customFormat="1" ht="15" x14ac:dyDescent="0.25">
      <c r="A1396" s="327" t="s">
        <v>3209</v>
      </c>
      <c r="B1396" s="65" t="s">
        <v>244</v>
      </c>
      <c r="C1396" s="64" t="s">
        <v>245</v>
      </c>
      <c r="D1396" s="65" t="s">
        <v>1500</v>
      </c>
      <c r="E1396" s="250">
        <v>100</v>
      </c>
      <c r="F1396" s="201"/>
      <c r="G1396" s="205">
        <f t="shared" si="111"/>
        <v>0</v>
      </c>
    </row>
    <row r="1397" spans="1:7" s="6" customFormat="1" ht="15" x14ac:dyDescent="0.25">
      <c r="A1397" s="327" t="s">
        <v>2213</v>
      </c>
      <c r="B1397" s="65" t="s">
        <v>1103</v>
      </c>
      <c r="C1397" s="64" t="s">
        <v>1104</v>
      </c>
      <c r="D1397" s="65" t="s">
        <v>1500</v>
      </c>
      <c r="E1397" s="250">
        <v>150</v>
      </c>
      <c r="F1397" s="201"/>
      <c r="G1397" s="205">
        <f t="shared" si="111"/>
        <v>0</v>
      </c>
    </row>
    <row r="1398" spans="1:7" s="6" customFormat="1" ht="15.75" x14ac:dyDescent="0.25">
      <c r="A1398" s="329"/>
      <c r="B1398" s="114"/>
      <c r="C1398" s="115" t="s">
        <v>2224</v>
      </c>
      <c r="D1398" s="114"/>
      <c r="E1398" s="253"/>
      <c r="F1398" s="227"/>
      <c r="G1398" s="228"/>
    </row>
    <row r="1399" spans="1:7" s="6" customFormat="1" ht="15" x14ac:dyDescent="0.25">
      <c r="A1399" s="327" t="s">
        <v>2214</v>
      </c>
      <c r="B1399" s="65" t="s">
        <v>101</v>
      </c>
      <c r="C1399" s="64" t="s">
        <v>102</v>
      </c>
      <c r="D1399" s="65" t="s">
        <v>1497</v>
      </c>
      <c r="E1399" s="250">
        <v>55</v>
      </c>
      <c r="F1399" s="201"/>
      <c r="G1399" s="205">
        <f t="shared" ref="G1399:G1400" si="112">ROUND(E1399*F1399,2)</f>
        <v>0</v>
      </c>
    </row>
    <row r="1400" spans="1:7" s="6" customFormat="1" ht="15" x14ac:dyDescent="0.25">
      <c r="A1400" s="327" t="s">
        <v>2215</v>
      </c>
      <c r="B1400" s="65" t="s">
        <v>111</v>
      </c>
      <c r="C1400" s="64" t="s">
        <v>112</v>
      </c>
      <c r="D1400" s="65" t="s">
        <v>1497</v>
      </c>
      <c r="E1400" s="250">
        <v>110</v>
      </c>
      <c r="F1400" s="201"/>
      <c r="G1400" s="205">
        <f t="shared" si="112"/>
        <v>0</v>
      </c>
    </row>
    <row r="1401" spans="1:7" s="6" customFormat="1" ht="15" x14ac:dyDescent="0.25">
      <c r="A1401" s="327" t="s">
        <v>2216</v>
      </c>
      <c r="B1401" s="65" t="s">
        <v>791</v>
      </c>
      <c r="C1401" s="64" t="s">
        <v>792</v>
      </c>
      <c r="D1401" s="65" t="s">
        <v>1497</v>
      </c>
      <c r="E1401" s="250">
        <v>55</v>
      </c>
      <c r="F1401" s="201"/>
      <c r="G1401" s="205">
        <f t="shared" ref="G1401:G1408" si="113">ROUND(E1401*F1401,2)</f>
        <v>0</v>
      </c>
    </row>
    <row r="1402" spans="1:7" s="6" customFormat="1" ht="15" x14ac:dyDescent="0.25">
      <c r="A1402" s="327" t="s">
        <v>2217</v>
      </c>
      <c r="B1402" s="65" t="s">
        <v>797</v>
      </c>
      <c r="C1402" s="64" t="s">
        <v>1554</v>
      </c>
      <c r="D1402" s="65" t="s">
        <v>1497</v>
      </c>
      <c r="E1402" s="250">
        <v>10</v>
      </c>
      <c r="F1402" s="201"/>
      <c r="G1402" s="205">
        <f t="shared" si="113"/>
        <v>0</v>
      </c>
    </row>
    <row r="1403" spans="1:7" s="6" customFormat="1" ht="15" x14ac:dyDescent="0.25">
      <c r="A1403" s="327" t="s">
        <v>2218</v>
      </c>
      <c r="B1403" s="65" t="s">
        <v>781</v>
      </c>
      <c r="C1403" s="64" t="s">
        <v>2025</v>
      </c>
      <c r="D1403" s="65" t="s">
        <v>1497</v>
      </c>
      <c r="E1403" s="250">
        <v>10</v>
      </c>
      <c r="F1403" s="201"/>
      <c r="G1403" s="205">
        <f t="shared" ref="G1403:G1404" si="114">ROUND(E1403*F1403,2)</f>
        <v>0</v>
      </c>
    </row>
    <row r="1404" spans="1:7" s="6" customFormat="1" ht="15" x14ac:dyDescent="0.25">
      <c r="A1404" s="327" t="s">
        <v>2219</v>
      </c>
      <c r="B1404" s="65" t="s">
        <v>779</v>
      </c>
      <c r="C1404" s="64" t="s">
        <v>1551</v>
      </c>
      <c r="D1404" s="65" t="s">
        <v>1497</v>
      </c>
      <c r="E1404" s="250">
        <v>55</v>
      </c>
      <c r="F1404" s="201"/>
      <c r="G1404" s="205">
        <f t="shared" si="114"/>
        <v>0</v>
      </c>
    </row>
    <row r="1405" spans="1:7" s="6" customFormat="1" ht="15" x14ac:dyDescent="0.25">
      <c r="A1405" s="327" t="s">
        <v>2220</v>
      </c>
      <c r="B1405" s="65" t="s">
        <v>718</v>
      </c>
      <c r="C1405" s="64" t="s">
        <v>719</v>
      </c>
      <c r="D1405" s="65" t="s">
        <v>1476</v>
      </c>
      <c r="E1405" s="250">
        <v>107</v>
      </c>
      <c r="F1405" s="201"/>
      <c r="G1405" s="205">
        <f t="shared" si="113"/>
        <v>0</v>
      </c>
    </row>
    <row r="1406" spans="1:7" s="6" customFormat="1" ht="15" x14ac:dyDescent="0.25">
      <c r="A1406" s="327" t="s">
        <v>2221</v>
      </c>
      <c r="B1406" s="65" t="s">
        <v>742</v>
      </c>
      <c r="C1406" s="64" t="s">
        <v>743</v>
      </c>
      <c r="D1406" s="65" t="s">
        <v>1497</v>
      </c>
      <c r="E1406" s="250">
        <v>107</v>
      </c>
      <c r="F1406" s="201"/>
      <c r="G1406" s="205">
        <f t="shared" si="113"/>
        <v>0</v>
      </c>
    </row>
    <row r="1407" spans="1:7" s="6" customFormat="1" ht="15" x14ac:dyDescent="0.25">
      <c r="A1407" s="327" t="s">
        <v>2222</v>
      </c>
      <c r="B1407" s="65" t="s">
        <v>583</v>
      </c>
      <c r="C1407" s="64" t="s">
        <v>584</v>
      </c>
      <c r="D1407" s="65" t="s">
        <v>1500</v>
      </c>
      <c r="E1407" s="250">
        <v>16.95</v>
      </c>
      <c r="F1407" s="201"/>
      <c r="G1407" s="205">
        <f t="shared" si="113"/>
        <v>0</v>
      </c>
    </row>
    <row r="1408" spans="1:7" s="6" customFormat="1" ht="15" x14ac:dyDescent="0.25">
      <c r="A1408" s="327" t="s">
        <v>2225</v>
      </c>
      <c r="B1408" s="65" t="s">
        <v>555</v>
      </c>
      <c r="C1408" s="64" t="s">
        <v>556</v>
      </c>
      <c r="D1408" s="65" t="s">
        <v>1500</v>
      </c>
      <c r="E1408" s="250">
        <v>22</v>
      </c>
      <c r="F1408" s="201"/>
      <c r="G1408" s="205">
        <f t="shared" si="113"/>
        <v>0</v>
      </c>
    </row>
    <row r="1409" spans="1:7" s="6" customFormat="1" ht="15" x14ac:dyDescent="0.25">
      <c r="A1409" s="327" t="s">
        <v>2226</v>
      </c>
      <c r="B1409" s="65" t="s">
        <v>732</v>
      </c>
      <c r="C1409" s="64" t="s">
        <v>733</v>
      </c>
      <c r="D1409" s="65" t="s">
        <v>1497</v>
      </c>
      <c r="E1409" s="250">
        <v>5</v>
      </c>
      <c r="F1409" s="201"/>
      <c r="G1409" s="205">
        <f t="shared" ref="G1409:G1413" si="115">ROUND(E1409*F1409,2)</f>
        <v>0</v>
      </c>
    </row>
    <row r="1410" spans="1:7" s="6" customFormat="1" ht="15" x14ac:dyDescent="0.25">
      <c r="A1410" s="327" t="s">
        <v>2232</v>
      </c>
      <c r="B1410" s="65" t="s">
        <v>706</v>
      </c>
      <c r="C1410" s="64" t="s">
        <v>707</v>
      </c>
      <c r="D1410" s="65" t="s">
        <v>1497</v>
      </c>
      <c r="E1410" s="250">
        <v>16</v>
      </c>
      <c r="F1410" s="201"/>
      <c r="G1410" s="205">
        <f t="shared" si="115"/>
        <v>0</v>
      </c>
    </row>
    <row r="1411" spans="1:7" s="6" customFormat="1" ht="15" x14ac:dyDescent="0.25">
      <c r="A1411" s="327" t="s">
        <v>2233</v>
      </c>
      <c r="B1411" s="65" t="s">
        <v>1112</v>
      </c>
      <c r="C1411" s="64" t="s">
        <v>1113</v>
      </c>
      <c r="D1411" s="65" t="s">
        <v>1497</v>
      </c>
      <c r="E1411" s="250">
        <v>16</v>
      </c>
      <c r="F1411" s="201"/>
      <c r="G1411" s="205">
        <f t="shared" si="115"/>
        <v>0</v>
      </c>
    </row>
    <row r="1412" spans="1:7" s="6" customFormat="1" ht="15" x14ac:dyDescent="0.25">
      <c r="A1412" s="327" t="s">
        <v>2315</v>
      </c>
      <c r="B1412" s="65" t="s">
        <v>606</v>
      </c>
      <c r="C1412" s="64" t="s">
        <v>607</v>
      </c>
      <c r="D1412" s="65" t="s">
        <v>1500</v>
      </c>
      <c r="E1412" s="250">
        <v>768.31999999999994</v>
      </c>
      <c r="F1412" s="201"/>
      <c r="G1412" s="205">
        <f t="shared" si="115"/>
        <v>0</v>
      </c>
    </row>
    <row r="1413" spans="1:7" s="6" customFormat="1" ht="15" x14ac:dyDescent="0.25">
      <c r="A1413" s="327" t="s">
        <v>3210</v>
      </c>
      <c r="B1413" s="65" t="s">
        <v>650</v>
      </c>
      <c r="C1413" s="64" t="s">
        <v>651</v>
      </c>
      <c r="D1413" s="65" t="s">
        <v>1500</v>
      </c>
      <c r="E1413" s="250">
        <v>352</v>
      </c>
      <c r="F1413" s="201"/>
      <c r="G1413" s="205">
        <f t="shared" si="115"/>
        <v>0</v>
      </c>
    </row>
    <row r="1414" spans="1:7" s="6" customFormat="1" ht="15" x14ac:dyDescent="0.25">
      <c r="A1414" s="327" t="s">
        <v>3211</v>
      </c>
      <c r="B1414" s="65" t="s">
        <v>654</v>
      </c>
      <c r="C1414" s="64" t="s">
        <v>655</v>
      </c>
      <c r="D1414" s="65" t="s">
        <v>1500</v>
      </c>
      <c r="E1414" s="250">
        <v>110</v>
      </c>
      <c r="F1414" s="201"/>
      <c r="G1414" s="205">
        <f>ROUND(E1414*F1414,2)</f>
        <v>0</v>
      </c>
    </row>
    <row r="1415" spans="1:7" s="6" customFormat="1" ht="15" x14ac:dyDescent="0.25">
      <c r="A1415" s="327"/>
      <c r="B1415" s="65"/>
      <c r="C1415" s="64"/>
      <c r="D1415" s="65"/>
      <c r="E1415" s="250"/>
      <c r="F1415" s="201"/>
      <c r="G1415" s="205"/>
    </row>
    <row r="1416" spans="1:7" s="6" customFormat="1" ht="15" x14ac:dyDescent="0.25">
      <c r="A1416" s="335" t="s">
        <v>1561</v>
      </c>
      <c r="B1416" s="336"/>
      <c r="C1416" s="336"/>
      <c r="D1416" s="146"/>
      <c r="E1416" s="254"/>
      <c r="F1416" s="229"/>
      <c r="G1416" s="230">
        <f>SUM(G8:G1415)/2</f>
        <v>0</v>
      </c>
    </row>
    <row r="1417" spans="1:7" s="6" customFormat="1" ht="15" x14ac:dyDescent="0.25">
      <c r="A1417" s="345" t="s">
        <v>1559</v>
      </c>
      <c r="B1417" s="346"/>
      <c r="C1417" s="346"/>
      <c r="D1417" s="125" t="s">
        <v>3219</v>
      </c>
      <c r="E1417" s="255"/>
      <c r="F1417" s="231"/>
      <c r="G1417" s="232"/>
    </row>
    <row r="1418" spans="1:7" s="6" customFormat="1" ht="15" x14ac:dyDescent="0.25">
      <c r="A1418" s="341" t="s">
        <v>1560</v>
      </c>
      <c r="B1418" s="342"/>
      <c r="C1418" s="342"/>
      <c r="D1418" s="118"/>
      <c r="E1418" s="256"/>
      <c r="F1418" s="233"/>
      <c r="G1418" s="234">
        <f>G1416+G1417</f>
        <v>0</v>
      </c>
    </row>
    <row r="1419" spans="1:7" x14ac:dyDescent="0.25">
      <c r="A1419" s="139"/>
      <c r="B1419" s="46"/>
      <c r="C1419" s="47"/>
      <c r="D1419" s="56"/>
      <c r="E1419" s="257"/>
      <c r="F1419" s="235"/>
      <c r="G1419" s="236"/>
    </row>
    <row r="1420" spans="1:7" ht="15.75" x14ac:dyDescent="0.25">
      <c r="A1420" s="136" t="s">
        <v>1563</v>
      </c>
      <c r="B1420" s="16"/>
      <c r="C1420" s="54" t="s">
        <v>1562</v>
      </c>
      <c r="D1420" s="16"/>
      <c r="E1420" s="197"/>
      <c r="F1420" s="215"/>
      <c r="G1420" s="216">
        <f>G1421</f>
        <v>0</v>
      </c>
    </row>
    <row r="1421" spans="1:7" ht="15" x14ac:dyDescent="0.25">
      <c r="A1421" s="327" t="s">
        <v>1567</v>
      </c>
      <c r="B1421" s="159" t="s">
        <v>3158</v>
      </c>
      <c r="C1421" s="160" t="s">
        <v>1568</v>
      </c>
      <c r="D1421" s="61" t="s">
        <v>1476</v>
      </c>
      <c r="E1421" s="250">
        <v>2</v>
      </c>
      <c r="F1421" s="237"/>
      <c r="G1421" s="238">
        <f t="shared" ref="G1421" si="116">ROUND(E1421*F1421,2)</f>
        <v>0</v>
      </c>
    </row>
    <row r="1422" spans="1:7" ht="15" x14ac:dyDescent="0.25">
      <c r="A1422" s="140"/>
      <c r="B1422" s="57"/>
      <c r="C1422" s="58"/>
      <c r="D1422" s="59"/>
      <c r="E1422" s="249"/>
      <c r="F1422" s="239"/>
      <c r="G1422" s="240"/>
    </row>
    <row r="1423" spans="1:7" ht="15" x14ac:dyDescent="0.25">
      <c r="A1423" s="343" t="s">
        <v>1558</v>
      </c>
      <c r="B1423" s="344"/>
      <c r="C1423" s="344"/>
      <c r="D1423" s="145"/>
      <c r="E1423" s="258"/>
      <c r="F1423" s="241"/>
      <c r="G1423" s="242">
        <f>SUM(G1420:G1422)/2</f>
        <v>0</v>
      </c>
    </row>
    <row r="1424" spans="1:7" ht="15" x14ac:dyDescent="0.25">
      <c r="A1424" s="339" t="s">
        <v>1555</v>
      </c>
      <c r="B1424" s="340"/>
      <c r="C1424" s="340"/>
      <c r="D1424" s="116" t="s">
        <v>3220</v>
      </c>
      <c r="E1424" s="259"/>
      <c r="F1424" s="231"/>
      <c r="G1424" s="232"/>
    </row>
    <row r="1425" spans="1:7" ht="15" x14ac:dyDescent="0.25">
      <c r="A1425" s="341" t="s">
        <v>1556</v>
      </c>
      <c r="B1425" s="342"/>
      <c r="C1425" s="342"/>
      <c r="D1425" s="118"/>
      <c r="E1425" s="256"/>
      <c r="F1425" s="233"/>
      <c r="G1425" s="234">
        <f>G1423+G1424</f>
        <v>0</v>
      </c>
    </row>
    <row r="1426" spans="1:7" ht="14.25" x14ac:dyDescent="0.25">
      <c r="A1426" s="139"/>
      <c r="B1426" s="119"/>
      <c r="C1426" s="120"/>
      <c r="D1426" s="121"/>
      <c r="E1426" s="260"/>
      <c r="F1426" s="231"/>
      <c r="G1426" s="243"/>
    </row>
    <row r="1427" spans="1:7" ht="15" x14ac:dyDescent="0.25">
      <c r="A1427" s="141" t="s">
        <v>1618</v>
      </c>
      <c r="B1427" s="123"/>
      <c r="C1427" s="124" t="s">
        <v>1619</v>
      </c>
      <c r="D1427" s="123"/>
      <c r="E1427" s="261"/>
      <c r="F1427" s="244"/>
      <c r="G1427" s="245">
        <f>G1425+G1418</f>
        <v>0</v>
      </c>
    </row>
    <row r="1428" spans="1:7" ht="15" x14ac:dyDescent="0.25">
      <c r="A1428" s="331" t="s">
        <v>1620</v>
      </c>
      <c r="B1428" s="119"/>
      <c r="C1428" s="120" t="s">
        <v>1564</v>
      </c>
      <c r="D1428" s="125" t="s">
        <v>3221</v>
      </c>
      <c r="E1428" s="260"/>
      <c r="F1428" s="246"/>
      <c r="G1428" s="247"/>
    </row>
    <row r="1429" spans="1:7" ht="14.25" x14ac:dyDescent="0.25">
      <c r="A1429" s="331" t="s">
        <v>1621</v>
      </c>
      <c r="B1429" s="119"/>
      <c r="C1429" s="120" t="s">
        <v>1557</v>
      </c>
      <c r="D1429" s="127" t="s">
        <v>1461</v>
      </c>
      <c r="E1429" s="260">
        <v>1</v>
      </c>
      <c r="F1429" s="246"/>
      <c r="G1429" s="247">
        <f>ROUND(E1429*F1429,2)</f>
        <v>0</v>
      </c>
    </row>
    <row r="1430" spans="1:7" ht="15" x14ac:dyDescent="0.25">
      <c r="A1430" s="138"/>
      <c r="B1430" s="117"/>
      <c r="C1430" s="117" t="s">
        <v>1565</v>
      </c>
      <c r="D1430" s="118"/>
      <c r="E1430" s="256"/>
      <c r="F1430" s="233"/>
      <c r="G1430" s="234">
        <f>SUM(G1428:G1429)</f>
        <v>0</v>
      </c>
    </row>
    <row r="1431" spans="1:7" ht="15" x14ac:dyDescent="0.25">
      <c r="A1431" s="143"/>
      <c r="B1431" s="119"/>
      <c r="C1431" s="120"/>
      <c r="D1431" s="128"/>
      <c r="E1431" s="122"/>
      <c r="F1431" s="126"/>
      <c r="G1431" s="142"/>
    </row>
    <row r="1432" spans="1:7" ht="18.75" thickBot="1" x14ac:dyDescent="0.3">
      <c r="A1432" s="337" t="s">
        <v>1566</v>
      </c>
      <c r="B1432" s="338"/>
      <c r="C1432" s="338"/>
      <c r="D1432" s="338"/>
      <c r="E1432" s="338"/>
      <c r="F1432" s="338"/>
      <c r="G1432" s="248">
        <f>G1427+G1429</f>
        <v>0</v>
      </c>
    </row>
    <row r="1433" spans="1:7" ht="13.5" thickTop="1" x14ac:dyDescent="0.25"/>
  </sheetData>
  <autoFilter ref="A7:G1432" xr:uid="{00000000-0009-0000-0000-000000000000}"/>
  <mergeCells count="12">
    <mergeCell ref="A1:G2"/>
    <mergeCell ref="A3:G3"/>
    <mergeCell ref="A4:B4"/>
    <mergeCell ref="A5:G5"/>
    <mergeCell ref="C4:G4"/>
    <mergeCell ref="A1416:C1416"/>
    <mergeCell ref="A1432:F1432"/>
    <mergeCell ref="A1424:C1424"/>
    <mergeCell ref="A1425:C1425"/>
    <mergeCell ref="A1423:C1423"/>
    <mergeCell ref="A1418:C1418"/>
    <mergeCell ref="A1417:C1417"/>
  </mergeCells>
  <phoneticPr fontId="48" type="noConversion"/>
  <printOptions horizontalCentered="1" verticalCentered="1"/>
  <pageMargins left="3.937007874015748E-2" right="3.937007874015748E-2" top="0.98425196850393704" bottom="0.78740157480314965" header="7.874015748031496E-2" footer="0.31496062992125984"/>
  <pageSetup paperSize="9" scale="40" fitToHeight="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1"/>
  <sheetViews>
    <sheetView tabSelected="1" view="pageBreakPreview" zoomScale="90" zoomScaleNormal="90" zoomScaleSheetLayoutView="90" workbookViewId="0">
      <pane ySplit="11" topLeftCell="A30" activePane="bottomLeft" state="frozen"/>
      <selection activeCell="J52" sqref="J52"/>
      <selection pane="bottomLeft" activeCell="J37" sqref="J37"/>
    </sheetView>
  </sheetViews>
  <sheetFormatPr defaultRowHeight="15" x14ac:dyDescent="0.25"/>
  <cols>
    <col min="1" max="1" width="14.42578125" style="43" bestFit="1" customWidth="1"/>
    <col min="2" max="2" width="131.28515625" style="41" customWidth="1"/>
    <col min="3" max="3" width="16.85546875" style="41" customWidth="1"/>
    <col min="4" max="4" width="10.5703125" style="41" bestFit="1" customWidth="1"/>
    <col min="5" max="5" width="13.42578125" bestFit="1" customWidth="1"/>
    <col min="6" max="8" width="9.140625" style="41"/>
    <col min="9" max="9" width="18.7109375" style="333" bestFit="1" customWidth="1"/>
    <col min="10" max="250" width="9.140625" style="41"/>
    <col min="251" max="251" width="14.28515625" style="41" customWidth="1"/>
    <col min="252" max="252" width="72.140625" style="41" customWidth="1"/>
    <col min="253" max="253" width="20" style="41" customWidth="1"/>
    <col min="254" max="254" width="20.42578125" style="41" customWidth="1"/>
    <col min="255" max="256" width="18.5703125" style="41" customWidth="1"/>
    <col min="257" max="260" width="18.42578125" style="41" customWidth="1"/>
    <col min="261" max="506" width="9.140625" style="41"/>
    <col min="507" max="507" width="14.28515625" style="41" customWidth="1"/>
    <col min="508" max="508" width="72.140625" style="41" customWidth="1"/>
    <col min="509" max="509" width="20" style="41" customWidth="1"/>
    <col min="510" max="510" width="20.42578125" style="41" customWidth="1"/>
    <col min="511" max="512" width="18.5703125" style="41" customWidth="1"/>
    <col min="513" max="516" width="18.42578125" style="41" customWidth="1"/>
    <col min="517" max="762" width="9.140625" style="41"/>
    <col min="763" max="763" width="14.28515625" style="41" customWidth="1"/>
    <col min="764" max="764" width="72.140625" style="41" customWidth="1"/>
    <col min="765" max="765" width="20" style="41" customWidth="1"/>
    <col min="766" max="766" width="20.42578125" style="41" customWidth="1"/>
    <col min="767" max="768" width="18.5703125" style="41" customWidth="1"/>
    <col min="769" max="772" width="18.42578125" style="41" customWidth="1"/>
    <col min="773" max="1018" width="9.140625" style="41"/>
    <col min="1019" max="1019" width="14.28515625" style="41" customWidth="1"/>
    <col min="1020" max="1020" width="72.140625" style="41" customWidth="1"/>
    <col min="1021" max="1021" width="20" style="41" customWidth="1"/>
    <col min="1022" max="1022" width="20.42578125" style="41" customWidth="1"/>
    <col min="1023" max="1024" width="18.5703125" style="41" customWidth="1"/>
    <col min="1025" max="1028" width="18.42578125" style="41" customWidth="1"/>
    <col min="1029" max="1274" width="9.140625" style="41"/>
    <col min="1275" max="1275" width="14.28515625" style="41" customWidth="1"/>
    <col min="1276" max="1276" width="72.140625" style="41" customWidth="1"/>
    <col min="1277" max="1277" width="20" style="41" customWidth="1"/>
    <col min="1278" max="1278" width="20.42578125" style="41" customWidth="1"/>
    <col min="1279" max="1280" width="18.5703125" style="41" customWidth="1"/>
    <col min="1281" max="1284" width="18.42578125" style="41" customWidth="1"/>
    <col min="1285" max="1530" width="9.140625" style="41"/>
    <col min="1531" max="1531" width="14.28515625" style="41" customWidth="1"/>
    <col min="1532" max="1532" width="72.140625" style="41" customWidth="1"/>
    <col min="1533" max="1533" width="20" style="41" customWidth="1"/>
    <col min="1534" max="1534" width="20.42578125" style="41" customWidth="1"/>
    <col min="1535" max="1536" width="18.5703125" style="41" customWidth="1"/>
    <col min="1537" max="1540" width="18.42578125" style="41" customWidth="1"/>
    <col min="1541" max="1786" width="9.140625" style="41"/>
    <col min="1787" max="1787" width="14.28515625" style="41" customWidth="1"/>
    <col min="1788" max="1788" width="72.140625" style="41" customWidth="1"/>
    <col min="1789" max="1789" width="20" style="41" customWidth="1"/>
    <col min="1790" max="1790" width="20.42578125" style="41" customWidth="1"/>
    <col min="1791" max="1792" width="18.5703125" style="41" customWidth="1"/>
    <col min="1793" max="1796" width="18.42578125" style="41" customWidth="1"/>
    <col min="1797" max="2042" width="9.140625" style="41"/>
    <col min="2043" max="2043" width="14.28515625" style="41" customWidth="1"/>
    <col min="2044" max="2044" width="72.140625" style="41" customWidth="1"/>
    <col min="2045" max="2045" width="20" style="41" customWidth="1"/>
    <col min="2046" max="2046" width="20.42578125" style="41" customWidth="1"/>
    <col min="2047" max="2048" width="18.5703125" style="41" customWidth="1"/>
    <col min="2049" max="2052" width="18.42578125" style="41" customWidth="1"/>
    <col min="2053" max="2298" width="9.140625" style="41"/>
    <col min="2299" max="2299" width="14.28515625" style="41" customWidth="1"/>
    <col min="2300" max="2300" width="72.140625" style="41" customWidth="1"/>
    <col min="2301" max="2301" width="20" style="41" customWidth="1"/>
    <col min="2302" max="2302" width="20.42578125" style="41" customWidth="1"/>
    <col min="2303" max="2304" width="18.5703125" style="41" customWidth="1"/>
    <col min="2305" max="2308" width="18.42578125" style="41" customWidth="1"/>
    <col min="2309" max="2554" width="9.140625" style="41"/>
    <col min="2555" max="2555" width="14.28515625" style="41" customWidth="1"/>
    <col min="2556" max="2556" width="72.140625" style="41" customWidth="1"/>
    <col min="2557" max="2557" width="20" style="41" customWidth="1"/>
    <col min="2558" max="2558" width="20.42578125" style="41" customWidth="1"/>
    <col min="2559" max="2560" width="18.5703125" style="41" customWidth="1"/>
    <col min="2561" max="2564" width="18.42578125" style="41" customWidth="1"/>
    <col min="2565" max="2810" width="9.140625" style="41"/>
    <col min="2811" max="2811" width="14.28515625" style="41" customWidth="1"/>
    <col min="2812" max="2812" width="72.140625" style="41" customWidth="1"/>
    <col min="2813" max="2813" width="20" style="41" customWidth="1"/>
    <col min="2814" max="2814" width="20.42578125" style="41" customWidth="1"/>
    <col min="2815" max="2816" width="18.5703125" style="41" customWidth="1"/>
    <col min="2817" max="2820" width="18.42578125" style="41" customWidth="1"/>
    <col min="2821" max="3066" width="9.140625" style="41"/>
    <col min="3067" max="3067" width="14.28515625" style="41" customWidth="1"/>
    <col min="3068" max="3068" width="72.140625" style="41" customWidth="1"/>
    <col min="3069" max="3069" width="20" style="41" customWidth="1"/>
    <col min="3070" max="3070" width="20.42578125" style="41" customWidth="1"/>
    <col min="3071" max="3072" width="18.5703125" style="41" customWidth="1"/>
    <col min="3073" max="3076" width="18.42578125" style="41" customWidth="1"/>
    <col min="3077" max="3322" width="9.140625" style="41"/>
    <col min="3323" max="3323" width="14.28515625" style="41" customWidth="1"/>
    <col min="3324" max="3324" width="72.140625" style="41" customWidth="1"/>
    <col min="3325" max="3325" width="20" style="41" customWidth="1"/>
    <col min="3326" max="3326" width="20.42578125" style="41" customWidth="1"/>
    <col min="3327" max="3328" width="18.5703125" style="41" customWidth="1"/>
    <col min="3329" max="3332" width="18.42578125" style="41" customWidth="1"/>
    <col min="3333" max="3578" width="9.140625" style="41"/>
    <col min="3579" max="3579" width="14.28515625" style="41" customWidth="1"/>
    <col min="3580" max="3580" width="72.140625" style="41" customWidth="1"/>
    <col min="3581" max="3581" width="20" style="41" customWidth="1"/>
    <col min="3582" max="3582" width="20.42578125" style="41" customWidth="1"/>
    <col min="3583" max="3584" width="18.5703125" style="41" customWidth="1"/>
    <col min="3585" max="3588" width="18.42578125" style="41" customWidth="1"/>
    <col min="3589" max="3834" width="9.140625" style="41"/>
    <col min="3835" max="3835" width="14.28515625" style="41" customWidth="1"/>
    <col min="3836" max="3836" width="72.140625" style="41" customWidth="1"/>
    <col min="3837" max="3837" width="20" style="41" customWidth="1"/>
    <col min="3838" max="3838" width="20.42578125" style="41" customWidth="1"/>
    <col min="3839" max="3840" width="18.5703125" style="41" customWidth="1"/>
    <col min="3841" max="3844" width="18.42578125" style="41" customWidth="1"/>
    <col min="3845" max="4090" width="9.140625" style="41"/>
    <col min="4091" max="4091" width="14.28515625" style="41" customWidth="1"/>
    <col min="4092" max="4092" width="72.140625" style="41" customWidth="1"/>
    <col min="4093" max="4093" width="20" style="41" customWidth="1"/>
    <col min="4094" max="4094" width="20.42578125" style="41" customWidth="1"/>
    <col min="4095" max="4096" width="18.5703125" style="41" customWidth="1"/>
    <col min="4097" max="4100" width="18.42578125" style="41" customWidth="1"/>
    <col min="4101" max="4346" width="9.140625" style="41"/>
    <col min="4347" max="4347" width="14.28515625" style="41" customWidth="1"/>
    <col min="4348" max="4348" width="72.140625" style="41" customWidth="1"/>
    <col min="4349" max="4349" width="20" style="41" customWidth="1"/>
    <col min="4350" max="4350" width="20.42578125" style="41" customWidth="1"/>
    <col min="4351" max="4352" width="18.5703125" style="41" customWidth="1"/>
    <col min="4353" max="4356" width="18.42578125" style="41" customWidth="1"/>
    <col min="4357" max="4602" width="9.140625" style="41"/>
    <col min="4603" max="4603" width="14.28515625" style="41" customWidth="1"/>
    <col min="4604" max="4604" width="72.140625" style="41" customWidth="1"/>
    <col min="4605" max="4605" width="20" style="41" customWidth="1"/>
    <col min="4606" max="4606" width="20.42578125" style="41" customWidth="1"/>
    <col min="4607" max="4608" width="18.5703125" style="41" customWidth="1"/>
    <col min="4609" max="4612" width="18.42578125" style="41" customWidth="1"/>
    <col min="4613" max="4858" width="9.140625" style="41"/>
    <col min="4859" max="4859" width="14.28515625" style="41" customWidth="1"/>
    <col min="4860" max="4860" width="72.140625" style="41" customWidth="1"/>
    <col min="4861" max="4861" width="20" style="41" customWidth="1"/>
    <col min="4862" max="4862" width="20.42578125" style="41" customWidth="1"/>
    <col min="4863" max="4864" width="18.5703125" style="41" customWidth="1"/>
    <col min="4865" max="4868" width="18.42578125" style="41" customWidth="1"/>
    <col min="4869" max="5114" width="9.140625" style="41"/>
    <col min="5115" max="5115" width="14.28515625" style="41" customWidth="1"/>
    <col min="5116" max="5116" width="72.140625" style="41" customWidth="1"/>
    <col min="5117" max="5117" width="20" style="41" customWidth="1"/>
    <col min="5118" max="5118" width="20.42578125" style="41" customWidth="1"/>
    <col min="5119" max="5120" width="18.5703125" style="41" customWidth="1"/>
    <col min="5121" max="5124" width="18.42578125" style="41" customWidth="1"/>
    <col min="5125" max="5370" width="9.140625" style="41"/>
    <col min="5371" max="5371" width="14.28515625" style="41" customWidth="1"/>
    <col min="5372" max="5372" width="72.140625" style="41" customWidth="1"/>
    <col min="5373" max="5373" width="20" style="41" customWidth="1"/>
    <col min="5374" max="5374" width="20.42578125" style="41" customWidth="1"/>
    <col min="5375" max="5376" width="18.5703125" style="41" customWidth="1"/>
    <col min="5377" max="5380" width="18.42578125" style="41" customWidth="1"/>
    <col min="5381" max="5626" width="9.140625" style="41"/>
    <col min="5627" max="5627" width="14.28515625" style="41" customWidth="1"/>
    <col min="5628" max="5628" width="72.140625" style="41" customWidth="1"/>
    <col min="5629" max="5629" width="20" style="41" customWidth="1"/>
    <col min="5630" max="5630" width="20.42578125" style="41" customWidth="1"/>
    <col min="5631" max="5632" width="18.5703125" style="41" customWidth="1"/>
    <col min="5633" max="5636" width="18.42578125" style="41" customWidth="1"/>
    <col min="5637" max="5882" width="9.140625" style="41"/>
    <col min="5883" max="5883" width="14.28515625" style="41" customWidth="1"/>
    <col min="5884" max="5884" width="72.140625" style="41" customWidth="1"/>
    <col min="5885" max="5885" width="20" style="41" customWidth="1"/>
    <col min="5886" max="5886" width="20.42578125" style="41" customWidth="1"/>
    <col min="5887" max="5888" width="18.5703125" style="41" customWidth="1"/>
    <col min="5889" max="5892" width="18.42578125" style="41" customWidth="1"/>
    <col min="5893" max="6138" width="9.140625" style="41"/>
    <col min="6139" max="6139" width="14.28515625" style="41" customWidth="1"/>
    <col min="6140" max="6140" width="72.140625" style="41" customWidth="1"/>
    <col min="6141" max="6141" width="20" style="41" customWidth="1"/>
    <col min="6142" max="6142" width="20.42578125" style="41" customWidth="1"/>
    <col min="6143" max="6144" width="18.5703125" style="41" customWidth="1"/>
    <col min="6145" max="6148" width="18.42578125" style="41" customWidth="1"/>
    <col min="6149" max="6394" width="9.140625" style="41"/>
    <col min="6395" max="6395" width="14.28515625" style="41" customWidth="1"/>
    <col min="6396" max="6396" width="72.140625" style="41" customWidth="1"/>
    <col min="6397" max="6397" width="20" style="41" customWidth="1"/>
    <col min="6398" max="6398" width="20.42578125" style="41" customWidth="1"/>
    <col min="6399" max="6400" width="18.5703125" style="41" customWidth="1"/>
    <col min="6401" max="6404" width="18.42578125" style="41" customWidth="1"/>
    <col min="6405" max="6650" width="9.140625" style="41"/>
    <col min="6651" max="6651" width="14.28515625" style="41" customWidth="1"/>
    <col min="6652" max="6652" width="72.140625" style="41" customWidth="1"/>
    <col min="6653" max="6653" width="20" style="41" customWidth="1"/>
    <col min="6654" max="6654" width="20.42578125" style="41" customWidth="1"/>
    <col min="6655" max="6656" width="18.5703125" style="41" customWidth="1"/>
    <col min="6657" max="6660" width="18.42578125" style="41" customWidth="1"/>
    <col min="6661" max="6906" width="9.140625" style="41"/>
    <col min="6907" max="6907" width="14.28515625" style="41" customWidth="1"/>
    <col min="6908" max="6908" width="72.140625" style="41" customWidth="1"/>
    <col min="6909" max="6909" width="20" style="41" customWidth="1"/>
    <col min="6910" max="6910" width="20.42578125" style="41" customWidth="1"/>
    <col min="6911" max="6912" width="18.5703125" style="41" customWidth="1"/>
    <col min="6913" max="6916" width="18.42578125" style="41" customWidth="1"/>
    <col min="6917" max="7162" width="9.140625" style="41"/>
    <col min="7163" max="7163" width="14.28515625" style="41" customWidth="1"/>
    <col min="7164" max="7164" width="72.140625" style="41" customWidth="1"/>
    <col min="7165" max="7165" width="20" style="41" customWidth="1"/>
    <col min="7166" max="7166" width="20.42578125" style="41" customWidth="1"/>
    <col min="7167" max="7168" width="18.5703125" style="41" customWidth="1"/>
    <col min="7169" max="7172" width="18.42578125" style="41" customWidth="1"/>
    <col min="7173" max="7418" width="9.140625" style="41"/>
    <col min="7419" max="7419" width="14.28515625" style="41" customWidth="1"/>
    <col min="7420" max="7420" width="72.140625" style="41" customWidth="1"/>
    <col min="7421" max="7421" width="20" style="41" customWidth="1"/>
    <col min="7422" max="7422" width="20.42578125" style="41" customWidth="1"/>
    <col min="7423" max="7424" width="18.5703125" style="41" customWidth="1"/>
    <col min="7425" max="7428" width="18.42578125" style="41" customWidth="1"/>
    <col min="7429" max="7674" width="9.140625" style="41"/>
    <col min="7675" max="7675" width="14.28515625" style="41" customWidth="1"/>
    <col min="7676" max="7676" width="72.140625" style="41" customWidth="1"/>
    <col min="7677" max="7677" width="20" style="41" customWidth="1"/>
    <col min="7678" max="7678" width="20.42578125" style="41" customWidth="1"/>
    <col min="7679" max="7680" width="18.5703125" style="41" customWidth="1"/>
    <col min="7681" max="7684" width="18.42578125" style="41" customWidth="1"/>
    <col min="7685" max="7930" width="9.140625" style="41"/>
    <col min="7931" max="7931" width="14.28515625" style="41" customWidth="1"/>
    <col min="7932" max="7932" width="72.140625" style="41" customWidth="1"/>
    <col min="7933" max="7933" width="20" style="41" customWidth="1"/>
    <col min="7934" max="7934" width="20.42578125" style="41" customWidth="1"/>
    <col min="7935" max="7936" width="18.5703125" style="41" customWidth="1"/>
    <col min="7937" max="7940" width="18.42578125" style="41" customWidth="1"/>
    <col min="7941" max="8186" width="9.140625" style="41"/>
    <col min="8187" max="8187" width="14.28515625" style="41" customWidth="1"/>
    <col min="8188" max="8188" width="72.140625" style="41" customWidth="1"/>
    <col min="8189" max="8189" width="20" style="41" customWidth="1"/>
    <col min="8190" max="8190" width="20.42578125" style="41" customWidth="1"/>
    <col min="8191" max="8192" width="18.5703125" style="41" customWidth="1"/>
    <col min="8193" max="8196" width="18.42578125" style="41" customWidth="1"/>
    <col min="8197" max="8442" width="9.140625" style="41"/>
    <col min="8443" max="8443" width="14.28515625" style="41" customWidth="1"/>
    <col min="8444" max="8444" width="72.140625" style="41" customWidth="1"/>
    <col min="8445" max="8445" width="20" style="41" customWidth="1"/>
    <col min="8446" max="8446" width="20.42578125" style="41" customWidth="1"/>
    <col min="8447" max="8448" width="18.5703125" style="41" customWidth="1"/>
    <col min="8449" max="8452" width="18.42578125" style="41" customWidth="1"/>
    <col min="8453" max="8698" width="9.140625" style="41"/>
    <col min="8699" max="8699" width="14.28515625" style="41" customWidth="1"/>
    <col min="8700" max="8700" width="72.140625" style="41" customWidth="1"/>
    <col min="8701" max="8701" width="20" style="41" customWidth="1"/>
    <col min="8702" max="8702" width="20.42578125" style="41" customWidth="1"/>
    <col min="8703" max="8704" width="18.5703125" style="41" customWidth="1"/>
    <col min="8705" max="8708" width="18.42578125" style="41" customWidth="1"/>
    <col min="8709" max="8954" width="9.140625" style="41"/>
    <col min="8955" max="8955" width="14.28515625" style="41" customWidth="1"/>
    <col min="8956" max="8956" width="72.140625" style="41" customWidth="1"/>
    <col min="8957" max="8957" width="20" style="41" customWidth="1"/>
    <col min="8958" max="8958" width="20.42578125" style="41" customWidth="1"/>
    <col min="8959" max="8960" width="18.5703125" style="41" customWidth="1"/>
    <col min="8961" max="8964" width="18.42578125" style="41" customWidth="1"/>
    <col min="8965" max="9210" width="9.140625" style="41"/>
    <col min="9211" max="9211" width="14.28515625" style="41" customWidth="1"/>
    <col min="9212" max="9212" width="72.140625" style="41" customWidth="1"/>
    <col min="9213" max="9213" width="20" style="41" customWidth="1"/>
    <col min="9214" max="9214" width="20.42578125" style="41" customWidth="1"/>
    <col min="9215" max="9216" width="18.5703125" style="41" customWidth="1"/>
    <col min="9217" max="9220" width="18.42578125" style="41" customWidth="1"/>
    <col min="9221" max="9466" width="9.140625" style="41"/>
    <col min="9467" max="9467" width="14.28515625" style="41" customWidth="1"/>
    <col min="9468" max="9468" width="72.140625" style="41" customWidth="1"/>
    <col min="9469" max="9469" width="20" style="41" customWidth="1"/>
    <col min="9470" max="9470" width="20.42578125" style="41" customWidth="1"/>
    <col min="9471" max="9472" width="18.5703125" style="41" customWidth="1"/>
    <col min="9473" max="9476" width="18.42578125" style="41" customWidth="1"/>
    <col min="9477" max="9722" width="9.140625" style="41"/>
    <col min="9723" max="9723" width="14.28515625" style="41" customWidth="1"/>
    <col min="9724" max="9724" width="72.140625" style="41" customWidth="1"/>
    <col min="9725" max="9725" width="20" style="41" customWidth="1"/>
    <col min="9726" max="9726" width="20.42578125" style="41" customWidth="1"/>
    <col min="9727" max="9728" width="18.5703125" style="41" customWidth="1"/>
    <col min="9729" max="9732" width="18.42578125" style="41" customWidth="1"/>
    <col min="9733" max="9978" width="9.140625" style="41"/>
    <col min="9979" max="9979" width="14.28515625" style="41" customWidth="1"/>
    <col min="9980" max="9980" width="72.140625" style="41" customWidth="1"/>
    <col min="9981" max="9981" width="20" style="41" customWidth="1"/>
    <col min="9982" max="9982" width="20.42578125" style="41" customWidth="1"/>
    <col min="9983" max="9984" width="18.5703125" style="41" customWidth="1"/>
    <col min="9985" max="9988" width="18.42578125" style="41" customWidth="1"/>
    <col min="9989" max="10234" width="9.140625" style="41"/>
    <col min="10235" max="10235" width="14.28515625" style="41" customWidth="1"/>
    <col min="10236" max="10236" width="72.140625" style="41" customWidth="1"/>
    <col min="10237" max="10237" width="20" style="41" customWidth="1"/>
    <col min="10238" max="10238" width="20.42578125" style="41" customWidth="1"/>
    <col min="10239" max="10240" width="18.5703125" style="41" customWidth="1"/>
    <col min="10241" max="10244" width="18.42578125" style="41" customWidth="1"/>
    <col min="10245" max="10490" width="9.140625" style="41"/>
    <col min="10491" max="10491" width="14.28515625" style="41" customWidth="1"/>
    <col min="10492" max="10492" width="72.140625" style="41" customWidth="1"/>
    <col min="10493" max="10493" width="20" style="41" customWidth="1"/>
    <col min="10494" max="10494" width="20.42578125" style="41" customWidth="1"/>
    <col min="10495" max="10496" width="18.5703125" style="41" customWidth="1"/>
    <col min="10497" max="10500" width="18.42578125" style="41" customWidth="1"/>
    <col min="10501" max="10746" width="9.140625" style="41"/>
    <col min="10747" max="10747" width="14.28515625" style="41" customWidth="1"/>
    <col min="10748" max="10748" width="72.140625" style="41" customWidth="1"/>
    <col min="10749" max="10749" width="20" style="41" customWidth="1"/>
    <col min="10750" max="10750" width="20.42578125" style="41" customWidth="1"/>
    <col min="10751" max="10752" width="18.5703125" style="41" customWidth="1"/>
    <col min="10753" max="10756" width="18.42578125" style="41" customWidth="1"/>
    <col min="10757" max="11002" width="9.140625" style="41"/>
    <col min="11003" max="11003" width="14.28515625" style="41" customWidth="1"/>
    <col min="11004" max="11004" width="72.140625" style="41" customWidth="1"/>
    <col min="11005" max="11005" width="20" style="41" customWidth="1"/>
    <col min="11006" max="11006" width="20.42578125" style="41" customWidth="1"/>
    <col min="11007" max="11008" width="18.5703125" style="41" customWidth="1"/>
    <col min="11009" max="11012" width="18.42578125" style="41" customWidth="1"/>
    <col min="11013" max="11258" width="9.140625" style="41"/>
    <col min="11259" max="11259" width="14.28515625" style="41" customWidth="1"/>
    <col min="11260" max="11260" width="72.140625" style="41" customWidth="1"/>
    <col min="11261" max="11261" width="20" style="41" customWidth="1"/>
    <col min="11262" max="11262" width="20.42578125" style="41" customWidth="1"/>
    <col min="11263" max="11264" width="18.5703125" style="41" customWidth="1"/>
    <col min="11265" max="11268" width="18.42578125" style="41" customWidth="1"/>
    <col min="11269" max="11514" width="9.140625" style="41"/>
    <col min="11515" max="11515" width="14.28515625" style="41" customWidth="1"/>
    <col min="11516" max="11516" width="72.140625" style="41" customWidth="1"/>
    <col min="11517" max="11517" width="20" style="41" customWidth="1"/>
    <col min="11518" max="11518" width="20.42578125" style="41" customWidth="1"/>
    <col min="11519" max="11520" width="18.5703125" style="41" customWidth="1"/>
    <col min="11521" max="11524" width="18.42578125" style="41" customWidth="1"/>
    <col min="11525" max="11770" width="9.140625" style="41"/>
    <col min="11771" max="11771" width="14.28515625" style="41" customWidth="1"/>
    <col min="11772" max="11772" width="72.140625" style="41" customWidth="1"/>
    <col min="11773" max="11773" width="20" style="41" customWidth="1"/>
    <col min="11774" max="11774" width="20.42578125" style="41" customWidth="1"/>
    <col min="11775" max="11776" width="18.5703125" style="41" customWidth="1"/>
    <col min="11777" max="11780" width="18.42578125" style="41" customWidth="1"/>
    <col min="11781" max="12026" width="9.140625" style="41"/>
    <col min="12027" max="12027" width="14.28515625" style="41" customWidth="1"/>
    <col min="12028" max="12028" width="72.140625" style="41" customWidth="1"/>
    <col min="12029" max="12029" width="20" style="41" customWidth="1"/>
    <col min="12030" max="12030" width="20.42578125" style="41" customWidth="1"/>
    <col min="12031" max="12032" width="18.5703125" style="41" customWidth="1"/>
    <col min="12033" max="12036" width="18.42578125" style="41" customWidth="1"/>
    <col min="12037" max="12282" width="9.140625" style="41"/>
    <col min="12283" max="12283" width="14.28515625" style="41" customWidth="1"/>
    <col min="12284" max="12284" width="72.140625" style="41" customWidth="1"/>
    <col min="12285" max="12285" width="20" style="41" customWidth="1"/>
    <col min="12286" max="12286" width="20.42578125" style="41" customWidth="1"/>
    <col min="12287" max="12288" width="18.5703125" style="41" customWidth="1"/>
    <col min="12289" max="12292" width="18.42578125" style="41" customWidth="1"/>
    <col min="12293" max="12538" width="9.140625" style="41"/>
    <col min="12539" max="12539" width="14.28515625" style="41" customWidth="1"/>
    <col min="12540" max="12540" width="72.140625" style="41" customWidth="1"/>
    <col min="12541" max="12541" width="20" style="41" customWidth="1"/>
    <col min="12542" max="12542" width="20.42578125" style="41" customWidth="1"/>
    <col min="12543" max="12544" width="18.5703125" style="41" customWidth="1"/>
    <col min="12545" max="12548" width="18.42578125" style="41" customWidth="1"/>
    <col min="12549" max="12794" width="9.140625" style="41"/>
    <col min="12795" max="12795" width="14.28515625" style="41" customWidth="1"/>
    <col min="12796" max="12796" width="72.140625" style="41" customWidth="1"/>
    <col min="12797" max="12797" width="20" style="41" customWidth="1"/>
    <col min="12798" max="12798" width="20.42578125" style="41" customWidth="1"/>
    <col min="12799" max="12800" width="18.5703125" style="41" customWidth="1"/>
    <col min="12801" max="12804" width="18.42578125" style="41" customWidth="1"/>
    <col min="12805" max="13050" width="9.140625" style="41"/>
    <col min="13051" max="13051" width="14.28515625" style="41" customWidth="1"/>
    <col min="13052" max="13052" width="72.140625" style="41" customWidth="1"/>
    <col min="13053" max="13053" width="20" style="41" customWidth="1"/>
    <col min="13054" max="13054" width="20.42578125" style="41" customWidth="1"/>
    <col min="13055" max="13056" width="18.5703125" style="41" customWidth="1"/>
    <col min="13057" max="13060" width="18.42578125" style="41" customWidth="1"/>
    <col min="13061" max="13306" width="9.140625" style="41"/>
    <col min="13307" max="13307" width="14.28515625" style="41" customWidth="1"/>
    <col min="13308" max="13308" width="72.140625" style="41" customWidth="1"/>
    <col min="13309" max="13309" width="20" style="41" customWidth="1"/>
    <col min="13310" max="13310" width="20.42578125" style="41" customWidth="1"/>
    <col min="13311" max="13312" width="18.5703125" style="41" customWidth="1"/>
    <col min="13313" max="13316" width="18.42578125" style="41" customWidth="1"/>
    <col min="13317" max="13562" width="9.140625" style="41"/>
    <col min="13563" max="13563" width="14.28515625" style="41" customWidth="1"/>
    <col min="13564" max="13564" width="72.140625" style="41" customWidth="1"/>
    <col min="13565" max="13565" width="20" style="41" customWidth="1"/>
    <col min="13566" max="13566" width="20.42578125" style="41" customWidth="1"/>
    <col min="13567" max="13568" width="18.5703125" style="41" customWidth="1"/>
    <col min="13569" max="13572" width="18.42578125" style="41" customWidth="1"/>
    <col min="13573" max="13818" width="9.140625" style="41"/>
    <col min="13819" max="13819" width="14.28515625" style="41" customWidth="1"/>
    <col min="13820" max="13820" width="72.140625" style="41" customWidth="1"/>
    <col min="13821" max="13821" width="20" style="41" customWidth="1"/>
    <col min="13822" max="13822" width="20.42578125" style="41" customWidth="1"/>
    <col min="13823" max="13824" width="18.5703125" style="41" customWidth="1"/>
    <col min="13825" max="13828" width="18.42578125" style="41" customWidth="1"/>
    <col min="13829" max="14074" width="9.140625" style="41"/>
    <col min="14075" max="14075" width="14.28515625" style="41" customWidth="1"/>
    <col min="14076" max="14076" width="72.140625" style="41" customWidth="1"/>
    <col min="14077" max="14077" width="20" style="41" customWidth="1"/>
    <col min="14078" max="14078" width="20.42578125" style="41" customWidth="1"/>
    <col min="14079" max="14080" width="18.5703125" style="41" customWidth="1"/>
    <col min="14081" max="14084" width="18.42578125" style="41" customWidth="1"/>
    <col min="14085" max="14330" width="9.140625" style="41"/>
    <col min="14331" max="14331" width="14.28515625" style="41" customWidth="1"/>
    <col min="14332" max="14332" width="72.140625" style="41" customWidth="1"/>
    <col min="14333" max="14333" width="20" style="41" customWidth="1"/>
    <col min="14334" max="14334" width="20.42578125" style="41" customWidth="1"/>
    <col min="14335" max="14336" width="18.5703125" style="41" customWidth="1"/>
    <col min="14337" max="14340" width="18.42578125" style="41" customWidth="1"/>
    <col min="14341" max="14586" width="9.140625" style="41"/>
    <col min="14587" max="14587" width="14.28515625" style="41" customWidth="1"/>
    <col min="14588" max="14588" width="72.140625" style="41" customWidth="1"/>
    <col min="14589" max="14589" width="20" style="41" customWidth="1"/>
    <col min="14590" max="14590" width="20.42578125" style="41" customWidth="1"/>
    <col min="14591" max="14592" width="18.5703125" style="41" customWidth="1"/>
    <col min="14593" max="14596" width="18.42578125" style="41" customWidth="1"/>
    <col min="14597" max="14842" width="9.140625" style="41"/>
    <col min="14843" max="14843" width="14.28515625" style="41" customWidth="1"/>
    <col min="14844" max="14844" width="72.140625" style="41" customWidth="1"/>
    <col min="14845" max="14845" width="20" style="41" customWidth="1"/>
    <col min="14846" max="14846" width="20.42578125" style="41" customWidth="1"/>
    <col min="14847" max="14848" width="18.5703125" style="41" customWidth="1"/>
    <col min="14849" max="14852" width="18.42578125" style="41" customWidth="1"/>
    <col min="14853" max="15098" width="9.140625" style="41"/>
    <col min="15099" max="15099" width="14.28515625" style="41" customWidth="1"/>
    <col min="15100" max="15100" width="72.140625" style="41" customWidth="1"/>
    <col min="15101" max="15101" width="20" style="41" customWidth="1"/>
    <col min="15102" max="15102" width="20.42578125" style="41" customWidth="1"/>
    <col min="15103" max="15104" width="18.5703125" style="41" customWidth="1"/>
    <col min="15105" max="15108" width="18.42578125" style="41" customWidth="1"/>
    <col min="15109" max="15354" width="9.140625" style="41"/>
    <col min="15355" max="15355" width="14.28515625" style="41" customWidth="1"/>
    <col min="15356" max="15356" width="72.140625" style="41" customWidth="1"/>
    <col min="15357" max="15357" width="20" style="41" customWidth="1"/>
    <col min="15358" max="15358" width="20.42578125" style="41" customWidth="1"/>
    <col min="15359" max="15360" width="18.5703125" style="41" customWidth="1"/>
    <col min="15361" max="15364" width="18.42578125" style="41" customWidth="1"/>
    <col min="15365" max="15610" width="9.140625" style="41"/>
    <col min="15611" max="15611" width="14.28515625" style="41" customWidth="1"/>
    <col min="15612" max="15612" width="72.140625" style="41" customWidth="1"/>
    <col min="15613" max="15613" width="20" style="41" customWidth="1"/>
    <col min="15614" max="15614" width="20.42578125" style="41" customWidth="1"/>
    <col min="15615" max="15616" width="18.5703125" style="41" customWidth="1"/>
    <col min="15617" max="15620" width="18.42578125" style="41" customWidth="1"/>
    <col min="15621" max="15866" width="9.140625" style="41"/>
    <col min="15867" max="15867" width="14.28515625" style="41" customWidth="1"/>
    <col min="15868" max="15868" width="72.140625" style="41" customWidth="1"/>
    <col min="15869" max="15869" width="20" style="41" customWidth="1"/>
    <col min="15870" max="15870" width="20.42578125" style="41" customWidth="1"/>
    <col min="15871" max="15872" width="18.5703125" style="41" customWidth="1"/>
    <col min="15873" max="15876" width="18.42578125" style="41" customWidth="1"/>
    <col min="15877" max="16122" width="9.140625" style="41"/>
    <col min="16123" max="16123" width="14.28515625" style="41" customWidth="1"/>
    <col min="16124" max="16124" width="72.140625" style="41" customWidth="1"/>
    <col min="16125" max="16125" width="20" style="41" customWidth="1"/>
    <col min="16126" max="16126" width="20.42578125" style="41" customWidth="1"/>
    <col min="16127" max="16128" width="18.5703125" style="41" customWidth="1"/>
    <col min="16129" max="16132" width="18.42578125" style="41" customWidth="1"/>
    <col min="16133" max="16384" width="9.140625" style="41"/>
  </cols>
  <sheetData>
    <row r="1" spans="1:4" ht="15" customHeight="1" thickTop="1" x14ac:dyDescent="0.25">
      <c r="A1" s="360"/>
      <c r="B1" s="361"/>
      <c r="C1" s="361"/>
      <c r="D1" s="362"/>
    </row>
    <row r="2" spans="1:4" ht="15" customHeight="1" x14ac:dyDescent="0.25">
      <c r="A2" s="363"/>
      <c r="B2" s="364"/>
      <c r="C2" s="364"/>
      <c r="D2" s="365"/>
    </row>
    <row r="3" spans="1:4" ht="15.6" customHeight="1" x14ac:dyDescent="0.25">
      <c r="A3" s="363"/>
      <c r="B3" s="364"/>
      <c r="C3" s="364"/>
      <c r="D3" s="365"/>
    </row>
    <row r="4" spans="1:4" ht="15.75" customHeight="1" x14ac:dyDescent="0.25">
      <c r="A4" s="372" t="s">
        <v>3160</v>
      </c>
      <c r="B4" s="373"/>
      <c r="C4" s="373"/>
      <c r="D4" s="374"/>
    </row>
    <row r="5" spans="1:4" ht="18.75" customHeight="1" x14ac:dyDescent="0.25">
      <c r="A5" s="372"/>
      <c r="B5" s="373"/>
      <c r="C5" s="373"/>
      <c r="D5" s="374"/>
    </row>
    <row r="6" spans="1:4" ht="10.5" customHeight="1" x14ac:dyDescent="0.25">
      <c r="A6" s="286"/>
      <c r="B6" s="287"/>
      <c r="C6" s="287"/>
      <c r="D6" s="288"/>
    </row>
    <row r="7" spans="1:4" ht="15" customHeight="1" x14ac:dyDescent="0.25">
      <c r="A7" s="263" t="s">
        <v>1998</v>
      </c>
      <c r="B7" s="370" t="s">
        <v>3143</v>
      </c>
      <c r="C7" s="370"/>
      <c r="D7" s="371"/>
    </row>
    <row r="8" spans="1:4" ht="8.25" customHeight="1" x14ac:dyDescent="0.25">
      <c r="A8" s="289"/>
      <c r="B8" s="290"/>
      <c r="C8" s="290"/>
      <c r="D8" s="291"/>
    </row>
    <row r="9" spans="1:4" x14ac:dyDescent="0.25">
      <c r="A9" s="366" t="s">
        <v>3225</v>
      </c>
      <c r="B9" s="367"/>
      <c r="C9" s="367"/>
      <c r="D9" s="368"/>
    </row>
    <row r="10" spans="1:4" x14ac:dyDescent="0.25">
      <c r="A10" s="369" t="s">
        <v>3224</v>
      </c>
      <c r="B10" s="370"/>
      <c r="C10" s="370"/>
      <c r="D10" s="371"/>
    </row>
    <row r="11" spans="1:4" x14ac:dyDescent="0.25">
      <c r="A11" s="262" t="s">
        <v>1572</v>
      </c>
      <c r="B11" s="264" t="s">
        <v>1573</v>
      </c>
      <c r="C11" s="264" t="s">
        <v>1613</v>
      </c>
      <c r="D11" s="265" t="s">
        <v>1614</v>
      </c>
    </row>
    <row r="12" spans="1:4" x14ac:dyDescent="0.25">
      <c r="A12" s="266" t="str">
        <f>'3ª fase emilio '!A8</f>
        <v>1.0</v>
      </c>
      <c r="B12" s="267" t="str">
        <f>'3ª fase emilio '!C8</f>
        <v>SERVIÇO TÉCNICO ESPECIALIZADO</v>
      </c>
      <c r="C12" s="268">
        <f>'3ª fase emilio '!G8</f>
        <v>0</v>
      </c>
      <c r="D12" s="269"/>
    </row>
    <row r="13" spans="1:4" x14ac:dyDescent="0.25">
      <c r="A13" s="266" t="str">
        <f>'3ª fase emilio '!A19</f>
        <v>2.0</v>
      </c>
      <c r="B13" s="267" t="str">
        <f>'3ª fase emilio '!C19</f>
        <v>INÍCIO, APOIO E ADMINISTRAÇÃO DA OBRA</v>
      </c>
      <c r="C13" s="268">
        <f>'3ª fase emilio '!G19</f>
        <v>0</v>
      </c>
      <c r="D13" s="269"/>
    </row>
    <row r="14" spans="1:4" x14ac:dyDescent="0.25">
      <c r="A14" s="266" t="str">
        <f>'3ª fase emilio '!A36</f>
        <v>3.0</v>
      </c>
      <c r="B14" s="267" t="str">
        <f>'3ª fase emilio '!C36</f>
        <v>DEMOLIÇÃO SEM REAPROVEITAMENTO</v>
      </c>
      <c r="C14" s="268">
        <f>'3ª fase emilio '!G36</f>
        <v>0</v>
      </c>
      <c r="D14" s="269"/>
    </row>
    <row r="15" spans="1:4" x14ac:dyDescent="0.25">
      <c r="A15" s="266" t="str">
        <f>'3ª fase emilio '!A65</f>
        <v>4.0</v>
      </c>
      <c r="B15" s="267" t="str">
        <f>'3ª fase emilio '!C65</f>
        <v>SERVIÇO EM SOLO E ROCHA, MECANIZADO (INFRAESTRUTURA INSTALAÇÕES)</v>
      </c>
      <c r="C15" s="270">
        <f>'3ª fase emilio '!G65</f>
        <v>0</v>
      </c>
      <c r="D15" s="269"/>
    </row>
    <row r="16" spans="1:4" x14ac:dyDescent="0.25">
      <c r="A16" s="266" t="str">
        <f>'3ª fase emilio '!A74</f>
        <v>5.0</v>
      </c>
      <c r="B16" s="267" t="str">
        <f>'3ª fase emilio '!C74</f>
        <v>ESCORAMENTO, CONTENÇÃO E DRENAGEM</v>
      </c>
      <c r="C16" s="270">
        <f>'3ª fase emilio '!G74</f>
        <v>0</v>
      </c>
      <c r="D16" s="269"/>
    </row>
    <row r="17" spans="1:9" x14ac:dyDescent="0.25">
      <c r="A17" s="266" t="str">
        <f>'3ª fase emilio '!A79</f>
        <v>6.0</v>
      </c>
      <c r="B17" s="267" t="str">
        <f>'3ª fase emilio '!C79</f>
        <v>FUNDAÇÃO E SUPERESTRUTURA</v>
      </c>
      <c r="C17" s="270">
        <f>'3ª fase emilio '!G79</f>
        <v>0</v>
      </c>
      <c r="D17" s="269"/>
    </row>
    <row r="18" spans="1:9" x14ac:dyDescent="0.25">
      <c r="A18" s="266" t="str">
        <f>'3ª fase emilio '!A122</f>
        <v>7.0</v>
      </c>
      <c r="B18" s="267" t="str">
        <f>'3ª fase emilio '!C122</f>
        <v>ESTRUTURA EM MADEIRA, FERRO, ALUMÍNIO E CONCRETO</v>
      </c>
      <c r="C18" s="270">
        <f>'3ª fase emilio '!G122</f>
        <v>0</v>
      </c>
      <c r="D18" s="269"/>
    </row>
    <row r="19" spans="1:9" x14ac:dyDescent="0.25">
      <c r="A19" s="266" t="str">
        <f>'3ª fase emilio '!A129</f>
        <v>8.0</v>
      </c>
      <c r="B19" s="267" t="str">
        <f>'3ª fase emilio '!C129</f>
        <v>ALVENARIAS / FECHAMENTOS</v>
      </c>
      <c r="C19" s="270">
        <f>'3ª fase emilio '!G129</f>
        <v>0</v>
      </c>
      <c r="D19" s="269"/>
    </row>
    <row r="20" spans="1:9" s="42" customFormat="1" x14ac:dyDescent="0.25">
      <c r="A20" s="266" t="str">
        <f>'3ª fase emilio '!A138</f>
        <v>9.0</v>
      </c>
      <c r="B20" s="267" t="str">
        <f>'3ª fase emilio '!C138</f>
        <v>IMPERMEABILIZAÇÃO, PROTEÇÃO E JUNTA</v>
      </c>
      <c r="C20" s="270">
        <f>'3ª fase emilio '!G138</f>
        <v>0</v>
      </c>
      <c r="D20" s="269"/>
      <c r="E20"/>
      <c r="I20" s="334"/>
    </row>
    <row r="21" spans="1:9" x14ac:dyDescent="0.25">
      <c r="A21" s="266" t="str">
        <f>'3ª fase emilio '!A150</f>
        <v>10.0</v>
      </c>
      <c r="B21" s="267" t="str">
        <f>'3ª fase emilio '!C150</f>
        <v xml:space="preserve">REVESTIMENTOS DE PAREDES INTERNAS / EXTERNAS  </v>
      </c>
      <c r="C21" s="270">
        <f>'3ª fase emilio '!G150</f>
        <v>0</v>
      </c>
      <c r="D21" s="269"/>
    </row>
    <row r="22" spans="1:9" x14ac:dyDescent="0.25">
      <c r="A22" s="266" t="str">
        <f>'3ª fase emilio '!A162</f>
        <v>11.0</v>
      </c>
      <c r="B22" s="267" t="str">
        <f>'3ª fase emilio '!C162</f>
        <v xml:space="preserve">PISOS </v>
      </c>
      <c r="C22" s="270">
        <f>'3ª fase emilio '!G162</f>
        <v>0</v>
      </c>
      <c r="D22" s="269"/>
    </row>
    <row r="23" spans="1:9" x14ac:dyDescent="0.25">
      <c r="A23" s="266" t="str">
        <f>'3ª fase emilio '!A187</f>
        <v>12.0</v>
      </c>
      <c r="B23" s="267" t="str">
        <f>'3ª fase emilio '!C187</f>
        <v>FORROS</v>
      </c>
      <c r="C23" s="270">
        <f>'3ª fase emilio '!G187</f>
        <v>0</v>
      </c>
      <c r="D23" s="269"/>
    </row>
    <row r="24" spans="1:9" x14ac:dyDescent="0.25">
      <c r="A24" s="266" t="str">
        <f>'3ª fase emilio '!A191</f>
        <v>13.0</v>
      </c>
      <c r="B24" s="267" t="str">
        <f>'3ª fase emilio '!C191</f>
        <v>PORTAS / JANELAS / VIDROS</v>
      </c>
      <c r="C24" s="270">
        <f>'3ª fase emilio '!G191</f>
        <v>0</v>
      </c>
      <c r="D24" s="269"/>
    </row>
    <row r="25" spans="1:9" x14ac:dyDescent="0.25">
      <c r="A25" s="266" t="str">
        <f>'3ª fase emilio '!A232</f>
        <v>14.0</v>
      </c>
      <c r="B25" s="267" t="str">
        <f>'3ª fase emilio '!C232</f>
        <v>ACABAMENTOS / PINTURA</v>
      </c>
      <c r="C25" s="270">
        <f>'3ª fase emilio '!G232</f>
        <v>0</v>
      </c>
      <c r="D25" s="269"/>
    </row>
    <row r="26" spans="1:9" x14ac:dyDescent="0.25">
      <c r="A26" s="266" t="str">
        <f>'3ª fase emilio '!A245</f>
        <v>15.0</v>
      </c>
      <c r="B26" s="267" t="str">
        <f>'3ª fase emilio '!C245</f>
        <v>APARELHOS SANITARIOS / LOUÇAS / METAIS</v>
      </c>
      <c r="C26" s="270">
        <f>'3ª fase emilio '!G245</f>
        <v>0</v>
      </c>
      <c r="D26" s="269"/>
    </row>
    <row r="27" spans="1:9" x14ac:dyDescent="0.25">
      <c r="A27" s="266" t="str">
        <f>'3ª fase emilio '!A283</f>
        <v>16.0</v>
      </c>
      <c r="B27" s="267" t="str">
        <f>'3ª fase emilio '!C283</f>
        <v>INSTALAÇÕES HIDRÁULICAS</v>
      </c>
      <c r="C27" s="270">
        <f>'3ª fase emilio '!G283</f>
        <v>0</v>
      </c>
      <c r="D27" s="269"/>
    </row>
    <row r="28" spans="1:9" x14ac:dyDescent="0.25">
      <c r="A28" s="266" t="str">
        <f>'3ª fase emilio '!A390</f>
        <v>17.0</v>
      </c>
      <c r="B28" s="267" t="str">
        <f>'3ª fase emilio '!C390</f>
        <v>INSTALAÇÕES ELÉTRICAS</v>
      </c>
      <c r="C28" s="270">
        <f>'3ª fase emilio '!G390</f>
        <v>0</v>
      </c>
      <c r="D28" s="269"/>
    </row>
    <row r="29" spans="1:9" x14ac:dyDescent="0.25">
      <c r="A29" s="266" t="str">
        <f>'3ª fase emilio '!A609</f>
        <v>18.0</v>
      </c>
      <c r="B29" s="267" t="str">
        <f>'3ª fase emilio '!C609</f>
        <v>SISTEMAS ELETRÔNICOS</v>
      </c>
      <c r="C29" s="270">
        <f>'3ª fase emilio '!G609</f>
        <v>0</v>
      </c>
      <c r="D29" s="269"/>
    </row>
    <row r="30" spans="1:9" x14ac:dyDescent="0.25">
      <c r="A30" s="266" t="str">
        <f>'3ª fase emilio '!A806</f>
        <v>19.0</v>
      </c>
      <c r="B30" s="267" t="str">
        <f>'3ª fase emilio '!C806</f>
        <v>CLIMATIZAÇÃO</v>
      </c>
      <c r="C30" s="270">
        <f>'3ª fase emilio '!G806</f>
        <v>0</v>
      </c>
      <c r="D30" s="269"/>
    </row>
    <row r="31" spans="1:9" x14ac:dyDescent="0.25">
      <c r="A31" s="266" t="str">
        <f>'3ª fase emilio '!A1162</f>
        <v>20.0</v>
      </c>
      <c r="B31" s="267" t="str">
        <f>'3ª fase emilio '!C1162</f>
        <v>COMUNICAÇÃO VISUAL</v>
      </c>
      <c r="C31" s="270">
        <f>'3ª fase emilio '!G1162</f>
        <v>0</v>
      </c>
      <c r="D31" s="269"/>
    </row>
    <row r="32" spans="1:9" x14ac:dyDescent="0.25">
      <c r="A32" s="266" t="str">
        <f>'3ª fase emilio '!A1176</f>
        <v>21.0</v>
      </c>
      <c r="B32" s="267" t="str">
        <f>'3ª fase emilio '!C1176</f>
        <v>PAVIMENTAÇÃO / PASSEIO / PAISAGISMO</v>
      </c>
      <c r="C32" s="270">
        <f>'3ª fase emilio '!G1176</f>
        <v>0</v>
      </c>
      <c r="D32" s="269"/>
    </row>
    <row r="33" spans="1:4" x14ac:dyDescent="0.25">
      <c r="A33" s="266" t="str">
        <f>'3ª fase emilio '!A1243</f>
        <v>22.0</v>
      </c>
      <c r="B33" s="267" t="str">
        <f>'3ª fase emilio '!C1243</f>
        <v>PASSARELA AEREA / PASSEIO COBERTO</v>
      </c>
      <c r="C33" s="270">
        <f>'3ª fase emilio '!G1243</f>
        <v>0</v>
      </c>
      <c r="D33" s="269"/>
    </row>
    <row r="34" spans="1:4" x14ac:dyDescent="0.25">
      <c r="A34" s="266" t="str">
        <f>'3ª fase emilio '!A1295</f>
        <v>23.0</v>
      </c>
      <c r="B34" s="267" t="str">
        <f>'3ª fase emilio '!C1295</f>
        <v>SISTEMA DE GASES MEDICINAIS</v>
      </c>
      <c r="C34" s="270">
        <f>'3ª fase emilio '!G1295</f>
        <v>0</v>
      </c>
      <c r="D34" s="269"/>
    </row>
    <row r="35" spans="1:4" x14ac:dyDescent="0.25">
      <c r="A35" s="266" t="str">
        <f>'3ª fase emilio '!A1331</f>
        <v>24.0</v>
      </c>
      <c r="B35" s="267" t="str">
        <f>'3ª fase emilio '!C1331</f>
        <v>SERVIÇOS FINAIS</v>
      </c>
      <c r="C35" s="270">
        <f>'3ª fase emilio '!G1331</f>
        <v>0</v>
      </c>
      <c r="D35" s="269"/>
    </row>
    <row r="36" spans="1:4" x14ac:dyDescent="0.25">
      <c r="A36" s="266" t="str">
        <f>'3ª fase emilio '!A1334</f>
        <v>25.0</v>
      </c>
      <c r="B36" s="267" t="str">
        <f>'3ª fase emilio '!C1334</f>
        <v xml:space="preserve">CONSERVAÇÃO E RESTAURO </v>
      </c>
      <c r="C36" s="270">
        <f>'3ª fase emilio '!G1334</f>
        <v>0</v>
      </c>
      <c r="D36" s="269"/>
    </row>
    <row r="37" spans="1:4" ht="8.25" customHeight="1" x14ac:dyDescent="0.25">
      <c r="A37" s="298"/>
      <c r="B37" s="299"/>
      <c r="C37" s="299"/>
      <c r="D37" s="300"/>
    </row>
    <row r="38" spans="1:4" x14ac:dyDescent="0.25">
      <c r="A38" s="381" t="s">
        <v>1559</v>
      </c>
      <c r="B38" s="271" t="s">
        <v>1574</v>
      </c>
      <c r="C38" s="272">
        <f>SUM(C12:C37)</f>
        <v>0</v>
      </c>
      <c r="D38" s="382">
        <v>0</v>
      </c>
    </row>
    <row r="39" spans="1:4" x14ac:dyDescent="0.25">
      <c r="A39" s="381"/>
      <c r="B39" s="273" t="s">
        <v>3222</v>
      </c>
      <c r="C39" s="274"/>
      <c r="D39" s="383"/>
    </row>
    <row r="40" spans="1:4" x14ac:dyDescent="0.25">
      <c r="A40" s="381"/>
      <c r="B40" s="275" t="s">
        <v>1576</v>
      </c>
      <c r="C40" s="276">
        <f>C39+C38</f>
        <v>0</v>
      </c>
      <c r="D40" s="383"/>
    </row>
    <row r="41" spans="1:4" ht="15" customHeight="1" x14ac:dyDescent="0.25">
      <c r="A41" s="266" t="str">
        <f>'3ª fase emilio '!A1420</f>
        <v>26.0</v>
      </c>
      <c r="B41" s="270" t="str">
        <f>'3ª fase emilio '!C1420</f>
        <v>EQUIPAMENTOS</v>
      </c>
      <c r="C41" s="268">
        <f>'3ª fase emilio '!G1423</f>
        <v>0</v>
      </c>
      <c r="D41" s="269"/>
    </row>
    <row r="42" spans="1:4" ht="9.75" customHeight="1" x14ac:dyDescent="0.25">
      <c r="A42" s="295"/>
      <c r="B42" s="296"/>
      <c r="C42" s="296"/>
      <c r="D42" s="297"/>
    </row>
    <row r="43" spans="1:4" x14ac:dyDescent="0.25">
      <c r="A43" s="384" t="s">
        <v>1575</v>
      </c>
      <c r="B43" s="277" t="s">
        <v>1574</v>
      </c>
      <c r="C43" s="278">
        <f>SUM(C41:C42)</f>
        <v>0</v>
      </c>
      <c r="D43" s="385">
        <v>0</v>
      </c>
    </row>
    <row r="44" spans="1:4" x14ac:dyDescent="0.25">
      <c r="A44" s="384"/>
      <c r="B44" s="442" t="s">
        <v>3222</v>
      </c>
      <c r="C44" s="170"/>
      <c r="D44" s="385"/>
    </row>
    <row r="45" spans="1:4" x14ac:dyDescent="0.25">
      <c r="A45" s="384"/>
      <c r="B45" s="171"/>
      <c r="C45" s="279">
        <f>SUM(C43:C44)</f>
        <v>0</v>
      </c>
      <c r="D45" s="385"/>
    </row>
    <row r="46" spans="1:4" ht="9.75" customHeight="1" x14ac:dyDescent="0.25">
      <c r="A46" s="280"/>
      <c r="B46" s="172"/>
      <c r="C46" s="281"/>
      <c r="D46" s="173"/>
    </row>
    <row r="47" spans="1:4" x14ac:dyDescent="0.25">
      <c r="A47" s="282" t="str">
        <f>'3ª fase emilio '!A1427</f>
        <v>27.0</v>
      </c>
      <c r="B47" s="283" t="str">
        <f>'3ª fase emilio '!C1427</f>
        <v>ADMINISTRAÇÃO LOCAL</v>
      </c>
      <c r="C47" s="284">
        <f>'3ª fase emilio '!G1429</f>
        <v>0</v>
      </c>
      <c r="D47" s="269"/>
    </row>
    <row r="48" spans="1:4" ht="13.5" customHeight="1" x14ac:dyDescent="0.25">
      <c r="A48" s="379" t="s">
        <v>1615</v>
      </c>
      <c r="B48" s="442" t="s">
        <v>3223</v>
      </c>
      <c r="C48" s="170">
        <f>C47</f>
        <v>0</v>
      </c>
      <c r="D48" s="380">
        <v>0</v>
      </c>
    </row>
    <row r="49" spans="1:4" ht="13.5" customHeight="1" x14ac:dyDescent="0.25">
      <c r="A49" s="379"/>
      <c r="B49" s="169"/>
      <c r="C49" s="170"/>
      <c r="D49" s="380"/>
    </row>
    <row r="50" spans="1:4" x14ac:dyDescent="0.25">
      <c r="A50" s="379"/>
      <c r="B50" s="174"/>
      <c r="C50" s="285"/>
      <c r="D50" s="380"/>
    </row>
    <row r="51" spans="1:4" ht="12" customHeight="1" x14ac:dyDescent="0.25">
      <c r="A51" s="292"/>
      <c r="B51" s="293"/>
      <c r="C51" s="293"/>
      <c r="D51" s="294"/>
    </row>
    <row r="52" spans="1:4" ht="15.75" thickBot="1" x14ac:dyDescent="0.3">
      <c r="A52" s="375" t="s">
        <v>1576</v>
      </c>
      <c r="B52" s="376"/>
      <c r="C52" s="377">
        <f>C40+C45+C47</f>
        <v>0</v>
      </c>
      <c r="D52" s="378"/>
    </row>
    <row r="53" spans="1:4" ht="15.75" thickTop="1" x14ac:dyDescent="0.25"/>
    <row r="54" spans="1:4" x14ac:dyDescent="0.25">
      <c r="C54" s="44"/>
    </row>
    <row r="55" spans="1:4" x14ac:dyDescent="0.25">
      <c r="C55" s="45"/>
    </row>
    <row r="58" spans="1:4" x14ac:dyDescent="0.25">
      <c r="C58" s="44"/>
    </row>
    <row r="60" spans="1:4" x14ac:dyDescent="0.25">
      <c r="C60" s="44"/>
    </row>
    <row r="61" spans="1:4" x14ac:dyDescent="0.25">
      <c r="C61" s="44"/>
    </row>
  </sheetData>
  <mergeCells count="13">
    <mergeCell ref="A52:B52"/>
    <mergeCell ref="C52:D52"/>
    <mergeCell ref="A48:A50"/>
    <mergeCell ref="D48:D50"/>
    <mergeCell ref="A38:A40"/>
    <mergeCell ref="D38:D40"/>
    <mergeCell ref="A43:A45"/>
    <mergeCell ref="D43:D45"/>
    <mergeCell ref="A1:D3"/>
    <mergeCell ref="A9:D9"/>
    <mergeCell ref="A10:D10"/>
    <mergeCell ref="B7:D7"/>
    <mergeCell ref="A4:D5"/>
  </mergeCells>
  <printOptions horizontalCentered="1" verticalCentered="1"/>
  <pageMargins left="7.874015748031496E-2" right="7.874015748031496E-2" top="0.19685039370078741" bottom="0.39370078740157483" header="0.11811023622047245" footer="0.51181102362204722"/>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99"/>
  <sheetViews>
    <sheetView view="pageBreakPreview" zoomScale="40" zoomScaleNormal="70" zoomScaleSheetLayoutView="40" workbookViewId="0">
      <pane xSplit="3" ySplit="6" topLeftCell="AA7" activePane="bottomRight" state="frozen"/>
      <selection activeCell="C34" sqref="C34"/>
      <selection pane="topRight" activeCell="C34" sqref="C34"/>
      <selection pane="bottomLeft" activeCell="C34" sqref="C34"/>
      <selection pane="bottomRight" sqref="A1:C4"/>
    </sheetView>
  </sheetViews>
  <sheetFormatPr defaultRowHeight="18" x14ac:dyDescent="0.25"/>
  <cols>
    <col min="1" max="1" width="29" style="39" customWidth="1"/>
    <col min="2" max="2" width="104.85546875" style="32" customWidth="1"/>
    <col min="3" max="3" width="37.5703125" style="36" customWidth="1"/>
    <col min="4" max="4" width="32.28515625" style="32" bestFit="1" customWidth="1"/>
    <col min="5" max="7" width="33.85546875" style="32" bestFit="1" customWidth="1"/>
    <col min="8" max="18" width="36.140625" style="32" bestFit="1" customWidth="1"/>
    <col min="19" max="20" width="36.140625" style="40" bestFit="1" customWidth="1"/>
    <col min="21" max="27" width="36.140625" style="32" bestFit="1" customWidth="1"/>
    <col min="28" max="40" width="39" style="32" bestFit="1" customWidth="1"/>
    <col min="41" max="41" width="6.5703125" style="22" customWidth="1"/>
    <col min="42" max="42" width="18.42578125" style="22" hidden="1" customWidth="1"/>
    <col min="43" max="43" width="20.5703125" style="22" customWidth="1"/>
    <col min="44" max="44" width="5.140625" style="22" customWidth="1"/>
    <col min="45" max="45" width="24" style="22" customWidth="1"/>
    <col min="46" max="46" width="20.28515625" style="22" customWidth="1"/>
    <col min="47" max="47" width="18.140625" style="22" customWidth="1"/>
    <col min="48" max="48" width="20.28515625" style="22" bestFit="1" customWidth="1"/>
    <col min="49" max="49" width="9.140625" style="22"/>
    <col min="50" max="50" width="15.85546875" style="22" customWidth="1"/>
    <col min="51" max="51" width="16.28515625" style="22" customWidth="1"/>
    <col min="52" max="256" width="9.140625" style="22"/>
    <col min="257" max="257" width="9.28515625" style="22" customWidth="1"/>
    <col min="258" max="258" width="73.140625" style="22" customWidth="1"/>
    <col min="259" max="259" width="25.7109375" style="22" customWidth="1"/>
    <col min="260" max="260" width="21.28515625" style="22" bestFit="1" customWidth="1"/>
    <col min="261" max="261" width="20.42578125" style="22" customWidth="1"/>
    <col min="262" max="262" width="20.7109375" style="22" customWidth="1"/>
    <col min="263" max="263" width="21.140625" style="22" bestFit="1" customWidth="1"/>
    <col min="264" max="264" width="22.7109375" style="22" customWidth="1"/>
    <col min="265" max="265" width="22" style="22" customWidth="1"/>
    <col min="266" max="267" width="21.140625" style="22" customWidth="1"/>
    <col min="268" max="268" width="21.140625" style="22" bestFit="1" customWidth="1"/>
    <col min="269" max="269" width="26.85546875" style="22" bestFit="1" customWidth="1"/>
    <col min="270" max="270" width="22.42578125" style="22" customWidth="1"/>
    <col min="271" max="271" width="22.140625" style="22" customWidth="1"/>
    <col min="272" max="272" width="21.85546875" style="22" customWidth="1"/>
    <col min="273" max="273" width="22.140625" style="22" customWidth="1"/>
    <col min="274" max="274" width="22.42578125" style="22" customWidth="1"/>
    <col min="275" max="276" width="21.85546875" style="22" customWidth="1"/>
    <col min="277" max="280" width="22.42578125" style="22" customWidth="1"/>
    <col min="281" max="281" width="26.42578125" style="22" bestFit="1" customWidth="1"/>
    <col min="282" max="295" width="22.42578125" style="22" customWidth="1"/>
    <col min="296" max="296" width="23.28515625" style="22" customWidth="1"/>
    <col min="297" max="297" width="6.5703125" style="22" customWidth="1"/>
    <col min="298" max="298" width="0" style="22" hidden="1" customWidth="1"/>
    <col min="299" max="299" width="20.5703125" style="22" customWidth="1"/>
    <col min="300" max="300" width="5.140625" style="22" customWidth="1"/>
    <col min="301" max="301" width="24" style="22" customWidth="1"/>
    <col min="302" max="302" width="20.28515625" style="22" customWidth="1"/>
    <col min="303" max="303" width="18.140625" style="22" customWidth="1"/>
    <col min="304" max="304" width="20.28515625" style="22" bestFit="1" customWidth="1"/>
    <col min="305" max="305" width="9.140625" style="22"/>
    <col min="306" max="306" width="15.85546875" style="22" customWidth="1"/>
    <col min="307" max="307" width="16.28515625" style="22" customWidth="1"/>
    <col min="308" max="512" width="9.140625" style="22"/>
    <col min="513" max="513" width="9.28515625" style="22" customWidth="1"/>
    <col min="514" max="514" width="73.140625" style="22" customWidth="1"/>
    <col min="515" max="515" width="25.7109375" style="22" customWidth="1"/>
    <col min="516" max="516" width="21.28515625" style="22" bestFit="1" customWidth="1"/>
    <col min="517" max="517" width="20.42578125" style="22" customWidth="1"/>
    <col min="518" max="518" width="20.7109375" style="22" customWidth="1"/>
    <col min="519" max="519" width="21.140625" style="22" bestFit="1" customWidth="1"/>
    <col min="520" max="520" width="22.7109375" style="22" customWidth="1"/>
    <col min="521" max="521" width="22" style="22" customWidth="1"/>
    <col min="522" max="523" width="21.140625" style="22" customWidth="1"/>
    <col min="524" max="524" width="21.140625" style="22" bestFit="1" customWidth="1"/>
    <col min="525" max="525" width="26.85546875" style="22" bestFit="1" customWidth="1"/>
    <col min="526" max="526" width="22.42578125" style="22" customWidth="1"/>
    <col min="527" max="527" width="22.140625" style="22" customWidth="1"/>
    <col min="528" max="528" width="21.85546875" style="22" customWidth="1"/>
    <col min="529" max="529" width="22.140625" style="22" customWidth="1"/>
    <col min="530" max="530" width="22.42578125" style="22" customWidth="1"/>
    <col min="531" max="532" width="21.85546875" style="22" customWidth="1"/>
    <col min="533" max="536" width="22.42578125" style="22" customWidth="1"/>
    <col min="537" max="537" width="26.42578125" style="22" bestFit="1" customWidth="1"/>
    <col min="538" max="551" width="22.42578125" style="22" customWidth="1"/>
    <col min="552" max="552" width="23.28515625" style="22" customWidth="1"/>
    <col min="553" max="553" width="6.5703125" style="22" customWidth="1"/>
    <col min="554" max="554" width="0" style="22" hidden="1" customWidth="1"/>
    <col min="555" max="555" width="20.5703125" style="22" customWidth="1"/>
    <col min="556" max="556" width="5.140625" style="22" customWidth="1"/>
    <col min="557" max="557" width="24" style="22" customWidth="1"/>
    <col min="558" max="558" width="20.28515625" style="22" customWidth="1"/>
    <col min="559" max="559" width="18.140625" style="22" customWidth="1"/>
    <col min="560" max="560" width="20.28515625" style="22" bestFit="1" customWidth="1"/>
    <col min="561" max="561" width="9.140625" style="22"/>
    <col min="562" max="562" width="15.85546875" style="22" customWidth="1"/>
    <col min="563" max="563" width="16.28515625" style="22" customWidth="1"/>
    <col min="564" max="768" width="9.140625" style="22"/>
    <col min="769" max="769" width="9.28515625" style="22" customWidth="1"/>
    <col min="770" max="770" width="73.140625" style="22" customWidth="1"/>
    <col min="771" max="771" width="25.7109375" style="22" customWidth="1"/>
    <col min="772" max="772" width="21.28515625" style="22" bestFit="1" customWidth="1"/>
    <col min="773" max="773" width="20.42578125" style="22" customWidth="1"/>
    <col min="774" max="774" width="20.7109375" style="22" customWidth="1"/>
    <col min="775" max="775" width="21.140625" style="22" bestFit="1" customWidth="1"/>
    <col min="776" max="776" width="22.7109375" style="22" customWidth="1"/>
    <col min="777" max="777" width="22" style="22" customWidth="1"/>
    <col min="778" max="779" width="21.140625" style="22" customWidth="1"/>
    <col min="780" max="780" width="21.140625" style="22" bestFit="1" customWidth="1"/>
    <col min="781" max="781" width="26.85546875" style="22" bestFit="1" customWidth="1"/>
    <col min="782" max="782" width="22.42578125" style="22" customWidth="1"/>
    <col min="783" max="783" width="22.140625" style="22" customWidth="1"/>
    <col min="784" max="784" width="21.85546875" style="22" customWidth="1"/>
    <col min="785" max="785" width="22.140625" style="22" customWidth="1"/>
    <col min="786" max="786" width="22.42578125" style="22" customWidth="1"/>
    <col min="787" max="788" width="21.85546875" style="22" customWidth="1"/>
    <col min="789" max="792" width="22.42578125" style="22" customWidth="1"/>
    <col min="793" max="793" width="26.42578125" style="22" bestFit="1" customWidth="1"/>
    <col min="794" max="807" width="22.42578125" style="22" customWidth="1"/>
    <col min="808" max="808" width="23.28515625" style="22" customWidth="1"/>
    <col min="809" max="809" width="6.5703125" style="22" customWidth="1"/>
    <col min="810" max="810" width="0" style="22" hidden="1" customWidth="1"/>
    <col min="811" max="811" width="20.5703125" style="22" customWidth="1"/>
    <col min="812" max="812" width="5.140625" style="22" customWidth="1"/>
    <col min="813" max="813" width="24" style="22" customWidth="1"/>
    <col min="814" max="814" width="20.28515625" style="22" customWidth="1"/>
    <col min="815" max="815" width="18.140625" style="22" customWidth="1"/>
    <col min="816" max="816" width="20.28515625" style="22" bestFit="1" customWidth="1"/>
    <col min="817" max="817" width="9.140625" style="22"/>
    <col min="818" max="818" width="15.85546875" style="22" customWidth="1"/>
    <col min="819" max="819" width="16.28515625" style="22" customWidth="1"/>
    <col min="820" max="1024" width="9.140625" style="22"/>
    <col min="1025" max="1025" width="9.28515625" style="22" customWidth="1"/>
    <col min="1026" max="1026" width="73.140625" style="22" customWidth="1"/>
    <col min="1027" max="1027" width="25.7109375" style="22" customWidth="1"/>
    <col min="1028" max="1028" width="21.28515625" style="22" bestFit="1" customWidth="1"/>
    <col min="1029" max="1029" width="20.42578125" style="22" customWidth="1"/>
    <col min="1030" max="1030" width="20.7109375" style="22" customWidth="1"/>
    <col min="1031" max="1031" width="21.140625" style="22" bestFit="1" customWidth="1"/>
    <col min="1032" max="1032" width="22.7109375" style="22" customWidth="1"/>
    <col min="1033" max="1033" width="22" style="22" customWidth="1"/>
    <col min="1034" max="1035" width="21.140625" style="22" customWidth="1"/>
    <col min="1036" max="1036" width="21.140625" style="22" bestFit="1" customWidth="1"/>
    <col min="1037" max="1037" width="26.85546875" style="22" bestFit="1" customWidth="1"/>
    <col min="1038" max="1038" width="22.42578125" style="22" customWidth="1"/>
    <col min="1039" max="1039" width="22.140625" style="22" customWidth="1"/>
    <col min="1040" max="1040" width="21.85546875" style="22" customWidth="1"/>
    <col min="1041" max="1041" width="22.140625" style="22" customWidth="1"/>
    <col min="1042" max="1042" width="22.42578125" style="22" customWidth="1"/>
    <col min="1043" max="1044" width="21.85546875" style="22" customWidth="1"/>
    <col min="1045" max="1048" width="22.42578125" style="22" customWidth="1"/>
    <col min="1049" max="1049" width="26.42578125" style="22" bestFit="1" customWidth="1"/>
    <col min="1050" max="1063" width="22.42578125" style="22" customWidth="1"/>
    <col min="1064" max="1064" width="23.28515625" style="22" customWidth="1"/>
    <col min="1065" max="1065" width="6.5703125" style="22" customWidth="1"/>
    <col min="1066" max="1066" width="0" style="22" hidden="1" customWidth="1"/>
    <col min="1067" max="1067" width="20.5703125" style="22" customWidth="1"/>
    <col min="1068" max="1068" width="5.140625" style="22" customWidth="1"/>
    <col min="1069" max="1069" width="24" style="22" customWidth="1"/>
    <col min="1070" max="1070" width="20.28515625" style="22" customWidth="1"/>
    <col min="1071" max="1071" width="18.140625" style="22" customWidth="1"/>
    <col min="1072" max="1072" width="20.28515625" style="22" bestFit="1" customWidth="1"/>
    <col min="1073" max="1073" width="9.140625" style="22"/>
    <col min="1074" max="1074" width="15.85546875" style="22" customWidth="1"/>
    <col min="1075" max="1075" width="16.28515625" style="22" customWidth="1"/>
    <col min="1076" max="1280" width="9.140625" style="22"/>
    <col min="1281" max="1281" width="9.28515625" style="22" customWidth="1"/>
    <col min="1282" max="1282" width="73.140625" style="22" customWidth="1"/>
    <col min="1283" max="1283" width="25.7109375" style="22" customWidth="1"/>
    <col min="1284" max="1284" width="21.28515625" style="22" bestFit="1" customWidth="1"/>
    <col min="1285" max="1285" width="20.42578125" style="22" customWidth="1"/>
    <col min="1286" max="1286" width="20.7109375" style="22" customWidth="1"/>
    <col min="1287" max="1287" width="21.140625" style="22" bestFit="1" customWidth="1"/>
    <col min="1288" max="1288" width="22.7109375" style="22" customWidth="1"/>
    <col min="1289" max="1289" width="22" style="22" customWidth="1"/>
    <col min="1290" max="1291" width="21.140625" style="22" customWidth="1"/>
    <col min="1292" max="1292" width="21.140625" style="22" bestFit="1" customWidth="1"/>
    <col min="1293" max="1293" width="26.85546875" style="22" bestFit="1" customWidth="1"/>
    <col min="1294" max="1294" width="22.42578125" style="22" customWidth="1"/>
    <col min="1295" max="1295" width="22.140625" style="22" customWidth="1"/>
    <col min="1296" max="1296" width="21.85546875" style="22" customWidth="1"/>
    <col min="1297" max="1297" width="22.140625" style="22" customWidth="1"/>
    <col min="1298" max="1298" width="22.42578125" style="22" customWidth="1"/>
    <col min="1299" max="1300" width="21.85546875" style="22" customWidth="1"/>
    <col min="1301" max="1304" width="22.42578125" style="22" customWidth="1"/>
    <col min="1305" max="1305" width="26.42578125" style="22" bestFit="1" customWidth="1"/>
    <col min="1306" max="1319" width="22.42578125" style="22" customWidth="1"/>
    <col min="1320" max="1320" width="23.28515625" style="22" customWidth="1"/>
    <col min="1321" max="1321" width="6.5703125" style="22" customWidth="1"/>
    <col min="1322" max="1322" width="0" style="22" hidden="1" customWidth="1"/>
    <col min="1323" max="1323" width="20.5703125" style="22" customWidth="1"/>
    <col min="1324" max="1324" width="5.140625" style="22" customWidth="1"/>
    <col min="1325" max="1325" width="24" style="22" customWidth="1"/>
    <col min="1326" max="1326" width="20.28515625" style="22" customWidth="1"/>
    <col min="1327" max="1327" width="18.140625" style="22" customWidth="1"/>
    <col min="1328" max="1328" width="20.28515625" style="22" bestFit="1" customWidth="1"/>
    <col min="1329" max="1329" width="9.140625" style="22"/>
    <col min="1330" max="1330" width="15.85546875" style="22" customWidth="1"/>
    <col min="1331" max="1331" width="16.28515625" style="22" customWidth="1"/>
    <col min="1332" max="1536" width="9.140625" style="22"/>
    <col min="1537" max="1537" width="9.28515625" style="22" customWidth="1"/>
    <col min="1538" max="1538" width="73.140625" style="22" customWidth="1"/>
    <col min="1539" max="1539" width="25.7109375" style="22" customWidth="1"/>
    <col min="1540" max="1540" width="21.28515625" style="22" bestFit="1" customWidth="1"/>
    <col min="1541" max="1541" width="20.42578125" style="22" customWidth="1"/>
    <col min="1542" max="1542" width="20.7109375" style="22" customWidth="1"/>
    <col min="1543" max="1543" width="21.140625" style="22" bestFit="1" customWidth="1"/>
    <col min="1544" max="1544" width="22.7109375" style="22" customWidth="1"/>
    <col min="1545" max="1545" width="22" style="22" customWidth="1"/>
    <col min="1546" max="1547" width="21.140625" style="22" customWidth="1"/>
    <col min="1548" max="1548" width="21.140625" style="22" bestFit="1" customWidth="1"/>
    <col min="1549" max="1549" width="26.85546875" style="22" bestFit="1" customWidth="1"/>
    <col min="1550" max="1550" width="22.42578125" style="22" customWidth="1"/>
    <col min="1551" max="1551" width="22.140625" style="22" customWidth="1"/>
    <col min="1552" max="1552" width="21.85546875" style="22" customWidth="1"/>
    <col min="1553" max="1553" width="22.140625" style="22" customWidth="1"/>
    <col min="1554" max="1554" width="22.42578125" style="22" customWidth="1"/>
    <col min="1555" max="1556" width="21.85546875" style="22" customWidth="1"/>
    <col min="1557" max="1560" width="22.42578125" style="22" customWidth="1"/>
    <col min="1561" max="1561" width="26.42578125" style="22" bestFit="1" customWidth="1"/>
    <col min="1562" max="1575" width="22.42578125" style="22" customWidth="1"/>
    <col min="1576" max="1576" width="23.28515625" style="22" customWidth="1"/>
    <col min="1577" max="1577" width="6.5703125" style="22" customWidth="1"/>
    <col min="1578" max="1578" width="0" style="22" hidden="1" customWidth="1"/>
    <col min="1579" max="1579" width="20.5703125" style="22" customWidth="1"/>
    <col min="1580" max="1580" width="5.140625" style="22" customWidth="1"/>
    <col min="1581" max="1581" width="24" style="22" customWidth="1"/>
    <col min="1582" max="1582" width="20.28515625" style="22" customWidth="1"/>
    <col min="1583" max="1583" width="18.140625" style="22" customWidth="1"/>
    <col min="1584" max="1584" width="20.28515625" style="22" bestFit="1" customWidth="1"/>
    <col min="1585" max="1585" width="9.140625" style="22"/>
    <col min="1586" max="1586" width="15.85546875" style="22" customWidth="1"/>
    <col min="1587" max="1587" width="16.28515625" style="22" customWidth="1"/>
    <col min="1588" max="1792" width="9.140625" style="22"/>
    <col min="1793" max="1793" width="9.28515625" style="22" customWidth="1"/>
    <col min="1794" max="1794" width="73.140625" style="22" customWidth="1"/>
    <col min="1795" max="1795" width="25.7109375" style="22" customWidth="1"/>
    <col min="1796" max="1796" width="21.28515625" style="22" bestFit="1" customWidth="1"/>
    <col min="1797" max="1797" width="20.42578125" style="22" customWidth="1"/>
    <col min="1798" max="1798" width="20.7109375" style="22" customWidth="1"/>
    <col min="1799" max="1799" width="21.140625" style="22" bestFit="1" customWidth="1"/>
    <col min="1800" max="1800" width="22.7109375" style="22" customWidth="1"/>
    <col min="1801" max="1801" width="22" style="22" customWidth="1"/>
    <col min="1802" max="1803" width="21.140625" style="22" customWidth="1"/>
    <col min="1804" max="1804" width="21.140625" style="22" bestFit="1" customWidth="1"/>
    <col min="1805" max="1805" width="26.85546875" style="22" bestFit="1" customWidth="1"/>
    <col min="1806" max="1806" width="22.42578125" style="22" customWidth="1"/>
    <col min="1807" max="1807" width="22.140625" style="22" customWidth="1"/>
    <col min="1808" max="1808" width="21.85546875" style="22" customWidth="1"/>
    <col min="1809" max="1809" width="22.140625" style="22" customWidth="1"/>
    <col min="1810" max="1810" width="22.42578125" style="22" customWidth="1"/>
    <col min="1811" max="1812" width="21.85546875" style="22" customWidth="1"/>
    <col min="1813" max="1816" width="22.42578125" style="22" customWidth="1"/>
    <col min="1817" max="1817" width="26.42578125" style="22" bestFit="1" customWidth="1"/>
    <col min="1818" max="1831" width="22.42578125" style="22" customWidth="1"/>
    <col min="1832" max="1832" width="23.28515625" style="22" customWidth="1"/>
    <col min="1833" max="1833" width="6.5703125" style="22" customWidth="1"/>
    <col min="1834" max="1834" width="0" style="22" hidden="1" customWidth="1"/>
    <col min="1835" max="1835" width="20.5703125" style="22" customWidth="1"/>
    <col min="1836" max="1836" width="5.140625" style="22" customWidth="1"/>
    <col min="1837" max="1837" width="24" style="22" customWidth="1"/>
    <col min="1838" max="1838" width="20.28515625" style="22" customWidth="1"/>
    <col min="1839" max="1839" width="18.140625" style="22" customWidth="1"/>
    <col min="1840" max="1840" width="20.28515625" style="22" bestFit="1" customWidth="1"/>
    <col min="1841" max="1841" width="9.140625" style="22"/>
    <col min="1842" max="1842" width="15.85546875" style="22" customWidth="1"/>
    <col min="1843" max="1843" width="16.28515625" style="22" customWidth="1"/>
    <col min="1844" max="2048" width="9.140625" style="22"/>
    <col min="2049" max="2049" width="9.28515625" style="22" customWidth="1"/>
    <col min="2050" max="2050" width="73.140625" style="22" customWidth="1"/>
    <col min="2051" max="2051" width="25.7109375" style="22" customWidth="1"/>
    <col min="2052" max="2052" width="21.28515625" style="22" bestFit="1" customWidth="1"/>
    <col min="2053" max="2053" width="20.42578125" style="22" customWidth="1"/>
    <col min="2054" max="2054" width="20.7109375" style="22" customWidth="1"/>
    <col min="2055" max="2055" width="21.140625" style="22" bestFit="1" customWidth="1"/>
    <col min="2056" max="2056" width="22.7109375" style="22" customWidth="1"/>
    <col min="2057" max="2057" width="22" style="22" customWidth="1"/>
    <col min="2058" max="2059" width="21.140625" style="22" customWidth="1"/>
    <col min="2060" max="2060" width="21.140625" style="22" bestFit="1" customWidth="1"/>
    <col min="2061" max="2061" width="26.85546875" style="22" bestFit="1" customWidth="1"/>
    <col min="2062" max="2062" width="22.42578125" style="22" customWidth="1"/>
    <col min="2063" max="2063" width="22.140625" style="22" customWidth="1"/>
    <col min="2064" max="2064" width="21.85546875" style="22" customWidth="1"/>
    <col min="2065" max="2065" width="22.140625" style="22" customWidth="1"/>
    <col min="2066" max="2066" width="22.42578125" style="22" customWidth="1"/>
    <col min="2067" max="2068" width="21.85546875" style="22" customWidth="1"/>
    <col min="2069" max="2072" width="22.42578125" style="22" customWidth="1"/>
    <col min="2073" max="2073" width="26.42578125" style="22" bestFit="1" customWidth="1"/>
    <col min="2074" max="2087" width="22.42578125" style="22" customWidth="1"/>
    <col min="2088" max="2088" width="23.28515625" style="22" customWidth="1"/>
    <col min="2089" max="2089" width="6.5703125" style="22" customWidth="1"/>
    <col min="2090" max="2090" width="0" style="22" hidden="1" customWidth="1"/>
    <col min="2091" max="2091" width="20.5703125" style="22" customWidth="1"/>
    <col min="2092" max="2092" width="5.140625" style="22" customWidth="1"/>
    <col min="2093" max="2093" width="24" style="22" customWidth="1"/>
    <col min="2094" max="2094" width="20.28515625" style="22" customWidth="1"/>
    <col min="2095" max="2095" width="18.140625" style="22" customWidth="1"/>
    <col min="2096" max="2096" width="20.28515625" style="22" bestFit="1" customWidth="1"/>
    <col min="2097" max="2097" width="9.140625" style="22"/>
    <col min="2098" max="2098" width="15.85546875" style="22" customWidth="1"/>
    <col min="2099" max="2099" width="16.28515625" style="22" customWidth="1"/>
    <col min="2100" max="2304" width="9.140625" style="22"/>
    <col min="2305" max="2305" width="9.28515625" style="22" customWidth="1"/>
    <col min="2306" max="2306" width="73.140625" style="22" customWidth="1"/>
    <col min="2307" max="2307" width="25.7109375" style="22" customWidth="1"/>
    <col min="2308" max="2308" width="21.28515625" style="22" bestFit="1" customWidth="1"/>
    <col min="2309" max="2309" width="20.42578125" style="22" customWidth="1"/>
    <col min="2310" max="2310" width="20.7109375" style="22" customWidth="1"/>
    <col min="2311" max="2311" width="21.140625" style="22" bestFit="1" customWidth="1"/>
    <col min="2312" max="2312" width="22.7109375" style="22" customWidth="1"/>
    <col min="2313" max="2313" width="22" style="22" customWidth="1"/>
    <col min="2314" max="2315" width="21.140625" style="22" customWidth="1"/>
    <col min="2316" max="2316" width="21.140625" style="22" bestFit="1" customWidth="1"/>
    <col min="2317" max="2317" width="26.85546875" style="22" bestFit="1" customWidth="1"/>
    <col min="2318" max="2318" width="22.42578125" style="22" customWidth="1"/>
    <col min="2319" max="2319" width="22.140625" style="22" customWidth="1"/>
    <col min="2320" max="2320" width="21.85546875" style="22" customWidth="1"/>
    <col min="2321" max="2321" width="22.140625" style="22" customWidth="1"/>
    <col min="2322" max="2322" width="22.42578125" style="22" customWidth="1"/>
    <col min="2323" max="2324" width="21.85546875" style="22" customWidth="1"/>
    <col min="2325" max="2328" width="22.42578125" style="22" customWidth="1"/>
    <col min="2329" max="2329" width="26.42578125" style="22" bestFit="1" customWidth="1"/>
    <col min="2330" max="2343" width="22.42578125" style="22" customWidth="1"/>
    <col min="2344" max="2344" width="23.28515625" style="22" customWidth="1"/>
    <col min="2345" max="2345" width="6.5703125" style="22" customWidth="1"/>
    <col min="2346" max="2346" width="0" style="22" hidden="1" customWidth="1"/>
    <col min="2347" max="2347" width="20.5703125" style="22" customWidth="1"/>
    <col min="2348" max="2348" width="5.140625" style="22" customWidth="1"/>
    <col min="2349" max="2349" width="24" style="22" customWidth="1"/>
    <col min="2350" max="2350" width="20.28515625" style="22" customWidth="1"/>
    <col min="2351" max="2351" width="18.140625" style="22" customWidth="1"/>
    <col min="2352" max="2352" width="20.28515625" style="22" bestFit="1" customWidth="1"/>
    <col min="2353" max="2353" width="9.140625" style="22"/>
    <col min="2354" max="2354" width="15.85546875" style="22" customWidth="1"/>
    <col min="2355" max="2355" width="16.28515625" style="22" customWidth="1"/>
    <col min="2356" max="2560" width="9.140625" style="22"/>
    <col min="2561" max="2561" width="9.28515625" style="22" customWidth="1"/>
    <col min="2562" max="2562" width="73.140625" style="22" customWidth="1"/>
    <col min="2563" max="2563" width="25.7109375" style="22" customWidth="1"/>
    <col min="2564" max="2564" width="21.28515625" style="22" bestFit="1" customWidth="1"/>
    <col min="2565" max="2565" width="20.42578125" style="22" customWidth="1"/>
    <col min="2566" max="2566" width="20.7109375" style="22" customWidth="1"/>
    <col min="2567" max="2567" width="21.140625" style="22" bestFit="1" customWidth="1"/>
    <col min="2568" max="2568" width="22.7109375" style="22" customWidth="1"/>
    <col min="2569" max="2569" width="22" style="22" customWidth="1"/>
    <col min="2570" max="2571" width="21.140625" style="22" customWidth="1"/>
    <col min="2572" max="2572" width="21.140625" style="22" bestFit="1" customWidth="1"/>
    <col min="2573" max="2573" width="26.85546875" style="22" bestFit="1" customWidth="1"/>
    <col min="2574" max="2574" width="22.42578125" style="22" customWidth="1"/>
    <col min="2575" max="2575" width="22.140625" style="22" customWidth="1"/>
    <col min="2576" max="2576" width="21.85546875" style="22" customWidth="1"/>
    <col min="2577" max="2577" width="22.140625" style="22" customWidth="1"/>
    <col min="2578" max="2578" width="22.42578125" style="22" customWidth="1"/>
    <col min="2579" max="2580" width="21.85546875" style="22" customWidth="1"/>
    <col min="2581" max="2584" width="22.42578125" style="22" customWidth="1"/>
    <col min="2585" max="2585" width="26.42578125" style="22" bestFit="1" customWidth="1"/>
    <col min="2586" max="2599" width="22.42578125" style="22" customWidth="1"/>
    <col min="2600" max="2600" width="23.28515625" style="22" customWidth="1"/>
    <col min="2601" max="2601" width="6.5703125" style="22" customWidth="1"/>
    <col min="2602" max="2602" width="0" style="22" hidden="1" customWidth="1"/>
    <col min="2603" max="2603" width="20.5703125" style="22" customWidth="1"/>
    <col min="2604" max="2604" width="5.140625" style="22" customWidth="1"/>
    <col min="2605" max="2605" width="24" style="22" customWidth="1"/>
    <col min="2606" max="2606" width="20.28515625" style="22" customWidth="1"/>
    <col min="2607" max="2607" width="18.140625" style="22" customWidth="1"/>
    <col min="2608" max="2608" width="20.28515625" style="22" bestFit="1" customWidth="1"/>
    <col min="2609" max="2609" width="9.140625" style="22"/>
    <col min="2610" max="2610" width="15.85546875" style="22" customWidth="1"/>
    <col min="2611" max="2611" width="16.28515625" style="22" customWidth="1"/>
    <col min="2612" max="2816" width="9.140625" style="22"/>
    <col min="2817" max="2817" width="9.28515625" style="22" customWidth="1"/>
    <col min="2818" max="2818" width="73.140625" style="22" customWidth="1"/>
    <col min="2819" max="2819" width="25.7109375" style="22" customWidth="1"/>
    <col min="2820" max="2820" width="21.28515625" style="22" bestFit="1" customWidth="1"/>
    <col min="2821" max="2821" width="20.42578125" style="22" customWidth="1"/>
    <col min="2822" max="2822" width="20.7109375" style="22" customWidth="1"/>
    <col min="2823" max="2823" width="21.140625" style="22" bestFit="1" customWidth="1"/>
    <col min="2824" max="2824" width="22.7109375" style="22" customWidth="1"/>
    <col min="2825" max="2825" width="22" style="22" customWidth="1"/>
    <col min="2826" max="2827" width="21.140625" style="22" customWidth="1"/>
    <col min="2828" max="2828" width="21.140625" style="22" bestFit="1" customWidth="1"/>
    <col min="2829" max="2829" width="26.85546875" style="22" bestFit="1" customWidth="1"/>
    <col min="2830" max="2830" width="22.42578125" style="22" customWidth="1"/>
    <col min="2831" max="2831" width="22.140625" style="22" customWidth="1"/>
    <col min="2832" max="2832" width="21.85546875" style="22" customWidth="1"/>
    <col min="2833" max="2833" width="22.140625" style="22" customWidth="1"/>
    <col min="2834" max="2834" width="22.42578125" style="22" customWidth="1"/>
    <col min="2835" max="2836" width="21.85546875" style="22" customWidth="1"/>
    <col min="2837" max="2840" width="22.42578125" style="22" customWidth="1"/>
    <col min="2841" max="2841" width="26.42578125" style="22" bestFit="1" customWidth="1"/>
    <col min="2842" max="2855" width="22.42578125" style="22" customWidth="1"/>
    <col min="2856" max="2856" width="23.28515625" style="22" customWidth="1"/>
    <col min="2857" max="2857" width="6.5703125" style="22" customWidth="1"/>
    <col min="2858" max="2858" width="0" style="22" hidden="1" customWidth="1"/>
    <col min="2859" max="2859" width="20.5703125" style="22" customWidth="1"/>
    <col min="2860" max="2860" width="5.140625" style="22" customWidth="1"/>
    <col min="2861" max="2861" width="24" style="22" customWidth="1"/>
    <col min="2862" max="2862" width="20.28515625" style="22" customWidth="1"/>
    <col min="2863" max="2863" width="18.140625" style="22" customWidth="1"/>
    <col min="2864" max="2864" width="20.28515625" style="22" bestFit="1" customWidth="1"/>
    <col min="2865" max="2865" width="9.140625" style="22"/>
    <col min="2866" max="2866" width="15.85546875" style="22" customWidth="1"/>
    <col min="2867" max="2867" width="16.28515625" style="22" customWidth="1"/>
    <col min="2868" max="3072" width="9.140625" style="22"/>
    <col min="3073" max="3073" width="9.28515625" style="22" customWidth="1"/>
    <col min="3074" max="3074" width="73.140625" style="22" customWidth="1"/>
    <col min="3075" max="3075" width="25.7109375" style="22" customWidth="1"/>
    <col min="3076" max="3076" width="21.28515625" style="22" bestFit="1" customWidth="1"/>
    <col min="3077" max="3077" width="20.42578125" style="22" customWidth="1"/>
    <col min="3078" max="3078" width="20.7109375" style="22" customWidth="1"/>
    <col min="3079" max="3079" width="21.140625" style="22" bestFit="1" customWidth="1"/>
    <col min="3080" max="3080" width="22.7109375" style="22" customWidth="1"/>
    <col min="3081" max="3081" width="22" style="22" customWidth="1"/>
    <col min="3082" max="3083" width="21.140625" style="22" customWidth="1"/>
    <col min="3084" max="3084" width="21.140625" style="22" bestFit="1" customWidth="1"/>
    <col min="3085" max="3085" width="26.85546875" style="22" bestFit="1" customWidth="1"/>
    <col min="3086" max="3086" width="22.42578125" style="22" customWidth="1"/>
    <col min="3087" max="3087" width="22.140625" style="22" customWidth="1"/>
    <col min="3088" max="3088" width="21.85546875" style="22" customWidth="1"/>
    <col min="3089" max="3089" width="22.140625" style="22" customWidth="1"/>
    <col min="3090" max="3090" width="22.42578125" style="22" customWidth="1"/>
    <col min="3091" max="3092" width="21.85546875" style="22" customWidth="1"/>
    <col min="3093" max="3096" width="22.42578125" style="22" customWidth="1"/>
    <col min="3097" max="3097" width="26.42578125" style="22" bestFit="1" customWidth="1"/>
    <col min="3098" max="3111" width="22.42578125" style="22" customWidth="1"/>
    <col min="3112" max="3112" width="23.28515625" style="22" customWidth="1"/>
    <col min="3113" max="3113" width="6.5703125" style="22" customWidth="1"/>
    <col min="3114" max="3114" width="0" style="22" hidden="1" customWidth="1"/>
    <col min="3115" max="3115" width="20.5703125" style="22" customWidth="1"/>
    <col min="3116" max="3116" width="5.140625" style="22" customWidth="1"/>
    <col min="3117" max="3117" width="24" style="22" customWidth="1"/>
    <col min="3118" max="3118" width="20.28515625" style="22" customWidth="1"/>
    <col min="3119" max="3119" width="18.140625" style="22" customWidth="1"/>
    <col min="3120" max="3120" width="20.28515625" style="22" bestFit="1" customWidth="1"/>
    <col min="3121" max="3121" width="9.140625" style="22"/>
    <col min="3122" max="3122" width="15.85546875" style="22" customWidth="1"/>
    <col min="3123" max="3123" width="16.28515625" style="22" customWidth="1"/>
    <col min="3124" max="3328" width="9.140625" style="22"/>
    <col min="3329" max="3329" width="9.28515625" style="22" customWidth="1"/>
    <col min="3330" max="3330" width="73.140625" style="22" customWidth="1"/>
    <col min="3331" max="3331" width="25.7109375" style="22" customWidth="1"/>
    <col min="3332" max="3332" width="21.28515625" style="22" bestFit="1" customWidth="1"/>
    <col min="3333" max="3333" width="20.42578125" style="22" customWidth="1"/>
    <col min="3334" max="3334" width="20.7109375" style="22" customWidth="1"/>
    <col min="3335" max="3335" width="21.140625" style="22" bestFit="1" customWidth="1"/>
    <col min="3336" max="3336" width="22.7109375" style="22" customWidth="1"/>
    <col min="3337" max="3337" width="22" style="22" customWidth="1"/>
    <col min="3338" max="3339" width="21.140625" style="22" customWidth="1"/>
    <col min="3340" max="3340" width="21.140625" style="22" bestFit="1" customWidth="1"/>
    <col min="3341" max="3341" width="26.85546875" style="22" bestFit="1" customWidth="1"/>
    <col min="3342" max="3342" width="22.42578125" style="22" customWidth="1"/>
    <col min="3343" max="3343" width="22.140625" style="22" customWidth="1"/>
    <col min="3344" max="3344" width="21.85546875" style="22" customWidth="1"/>
    <col min="3345" max="3345" width="22.140625" style="22" customWidth="1"/>
    <col min="3346" max="3346" width="22.42578125" style="22" customWidth="1"/>
    <col min="3347" max="3348" width="21.85546875" style="22" customWidth="1"/>
    <col min="3349" max="3352" width="22.42578125" style="22" customWidth="1"/>
    <col min="3353" max="3353" width="26.42578125" style="22" bestFit="1" customWidth="1"/>
    <col min="3354" max="3367" width="22.42578125" style="22" customWidth="1"/>
    <col min="3368" max="3368" width="23.28515625" style="22" customWidth="1"/>
    <col min="3369" max="3369" width="6.5703125" style="22" customWidth="1"/>
    <col min="3370" max="3370" width="0" style="22" hidden="1" customWidth="1"/>
    <col min="3371" max="3371" width="20.5703125" style="22" customWidth="1"/>
    <col min="3372" max="3372" width="5.140625" style="22" customWidth="1"/>
    <col min="3373" max="3373" width="24" style="22" customWidth="1"/>
    <col min="3374" max="3374" width="20.28515625" style="22" customWidth="1"/>
    <col min="3375" max="3375" width="18.140625" style="22" customWidth="1"/>
    <col min="3376" max="3376" width="20.28515625" style="22" bestFit="1" customWidth="1"/>
    <col min="3377" max="3377" width="9.140625" style="22"/>
    <col min="3378" max="3378" width="15.85546875" style="22" customWidth="1"/>
    <col min="3379" max="3379" width="16.28515625" style="22" customWidth="1"/>
    <col min="3380" max="3584" width="9.140625" style="22"/>
    <col min="3585" max="3585" width="9.28515625" style="22" customWidth="1"/>
    <col min="3586" max="3586" width="73.140625" style="22" customWidth="1"/>
    <col min="3587" max="3587" width="25.7109375" style="22" customWidth="1"/>
    <col min="3588" max="3588" width="21.28515625" style="22" bestFit="1" customWidth="1"/>
    <col min="3589" max="3589" width="20.42578125" style="22" customWidth="1"/>
    <col min="3590" max="3590" width="20.7109375" style="22" customWidth="1"/>
    <col min="3591" max="3591" width="21.140625" style="22" bestFit="1" customWidth="1"/>
    <col min="3592" max="3592" width="22.7109375" style="22" customWidth="1"/>
    <col min="3593" max="3593" width="22" style="22" customWidth="1"/>
    <col min="3594" max="3595" width="21.140625" style="22" customWidth="1"/>
    <col min="3596" max="3596" width="21.140625" style="22" bestFit="1" customWidth="1"/>
    <col min="3597" max="3597" width="26.85546875" style="22" bestFit="1" customWidth="1"/>
    <col min="3598" max="3598" width="22.42578125" style="22" customWidth="1"/>
    <col min="3599" max="3599" width="22.140625" style="22" customWidth="1"/>
    <col min="3600" max="3600" width="21.85546875" style="22" customWidth="1"/>
    <col min="3601" max="3601" width="22.140625" style="22" customWidth="1"/>
    <col min="3602" max="3602" width="22.42578125" style="22" customWidth="1"/>
    <col min="3603" max="3604" width="21.85546875" style="22" customWidth="1"/>
    <col min="3605" max="3608" width="22.42578125" style="22" customWidth="1"/>
    <col min="3609" max="3609" width="26.42578125" style="22" bestFit="1" customWidth="1"/>
    <col min="3610" max="3623" width="22.42578125" style="22" customWidth="1"/>
    <col min="3624" max="3624" width="23.28515625" style="22" customWidth="1"/>
    <col min="3625" max="3625" width="6.5703125" style="22" customWidth="1"/>
    <col min="3626" max="3626" width="0" style="22" hidden="1" customWidth="1"/>
    <col min="3627" max="3627" width="20.5703125" style="22" customWidth="1"/>
    <col min="3628" max="3628" width="5.140625" style="22" customWidth="1"/>
    <col min="3629" max="3629" width="24" style="22" customWidth="1"/>
    <col min="3630" max="3630" width="20.28515625" style="22" customWidth="1"/>
    <col min="3631" max="3631" width="18.140625" style="22" customWidth="1"/>
    <col min="3632" max="3632" width="20.28515625" style="22" bestFit="1" customWidth="1"/>
    <col min="3633" max="3633" width="9.140625" style="22"/>
    <col min="3634" max="3634" width="15.85546875" style="22" customWidth="1"/>
    <col min="3635" max="3635" width="16.28515625" style="22" customWidth="1"/>
    <col min="3636" max="3840" width="9.140625" style="22"/>
    <col min="3841" max="3841" width="9.28515625" style="22" customWidth="1"/>
    <col min="3842" max="3842" width="73.140625" style="22" customWidth="1"/>
    <col min="3843" max="3843" width="25.7109375" style="22" customWidth="1"/>
    <col min="3844" max="3844" width="21.28515625" style="22" bestFit="1" customWidth="1"/>
    <col min="3845" max="3845" width="20.42578125" style="22" customWidth="1"/>
    <col min="3846" max="3846" width="20.7109375" style="22" customWidth="1"/>
    <col min="3847" max="3847" width="21.140625" style="22" bestFit="1" customWidth="1"/>
    <col min="3848" max="3848" width="22.7109375" style="22" customWidth="1"/>
    <col min="3849" max="3849" width="22" style="22" customWidth="1"/>
    <col min="3850" max="3851" width="21.140625" style="22" customWidth="1"/>
    <col min="3852" max="3852" width="21.140625" style="22" bestFit="1" customWidth="1"/>
    <col min="3853" max="3853" width="26.85546875" style="22" bestFit="1" customWidth="1"/>
    <col min="3854" max="3854" width="22.42578125" style="22" customWidth="1"/>
    <col min="3855" max="3855" width="22.140625" style="22" customWidth="1"/>
    <col min="3856" max="3856" width="21.85546875" style="22" customWidth="1"/>
    <col min="3857" max="3857" width="22.140625" style="22" customWidth="1"/>
    <col min="3858" max="3858" width="22.42578125" style="22" customWidth="1"/>
    <col min="3859" max="3860" width="21.85546875" style="22" customWidth="1"/>
    <col min="3861" max="3864" width="22.42578125" style="22" customWidth="1"/>
    <col min="3865" max="3865" width="26.42578125" style="22" bestFit="1" customWidth="1"/>
    <col min="3866" max="3879" width="22.42578125" style="22" customWidth="1"/>
    <col min="3880" max="3880" width="23.28515625" style="22" customWidth="1"/>
    <col min="3881" max="3881" width="6.5703125" style="22" customWidth="1"/>
    <col min="3882" max="3882" width="0" style="22" hidden="1" customWidth="1"/>
    <col min="3883" max="3883" width="20.5703125" style="22" customWidth="1"/>
    <col min="3884" max="3884" width="5.140625" style="22" customWidth="1"/>
    <col min="3885" max="3885" width="24" style="22" customWidth="1"/>
    <col min="3886" max="3886" width="20.28515625" style="22" customWidth="1"/>
    <col min="3887" max="3887" width="18.140625" style="22" customWidth="1"/>
    <col min="3888" max="3888" width="20.28515625" style="22" bestFit="1" customWidth="1"/>
    <col min="3889" max="3889" width="9.140625" style="22"/>
    <col min="3890" max="3890" width="15.85546875" style="22" customWidth="1"/>
    <col min="3891" max="3891" width="16.28515625" style="22" customWidth="1"/>
    <col min="3892" max="4096" width="9.140625" style="22"/>
    <col min="4097" max="4097" width="9.28515625" style="22" customWidth="1"/>
    <col min="4098" max="4098" width="73.140625" style="22" customWidth="1"/>
    <col min="4099" max="4099" width="25.7109375" style="22" customWidth="1"/>
    <col min="4100" max="4100" width="21.28515625" style="22" bestFit="1" customWidth="1"/>
    <col min="4101" max="4101" width="20.42578125" style="22" customWidth="1"/>
    <col min="4102" max="4102" width="20.7109375" style="22" customWidth="1"/>
    <col min="4103" max="4103" width="21.140625" style="22" bestFit="1" customWidth="1"/>
    <col min="4104" max="4104" width="22.7109375" style="22" customWidth="1"/>
    <col min="4105" max="4105" width="22" style="22" customWidth="1"/>
    <col min="4106" max="4107" width="21.140625" style="22" customWidth="1"/>
    <col min="4108" max="4108" width="21.140625" style="22" bestFit="1" customWidth="1"/>
    <col min="4109" max="4109" width="26.85546875" style="22" bestFit="1" customWidth="1"/>
    <col min="4110" max="4110" width="22.42578125" style="22" customWidth="1"/>
    <col min="4111" max="4111" width="22.140625" style="22" customWidth="1"/>
    <col min="4112" max="4112" width="21.85546875" style="22" customWidth="1"/>
    <col min="4113" max="4113" width="22.140625" style="22" customWidth="1"/>
    <col min="4114" max="4114" width="22.42578125" style="22" customWidth="1"/>
    <col min="4115" max="4116" width="21.85546875" style="22" customWidth="1"/>
    <col min="4117" max="4120" width="22.42578125" style="22" customWidth="1"/>
    <col min="4121" max="4121" width="26.42578125" style="22" bestFit="1" customWidth="1"/>
    <col min="4122" max="4135" width="22.42578125" style="22" customWidth="1"/>
    <col min="4136" max="4136" width="23.28515625" style="22" customWidth="1"/>
    <col min="4137" max="4137" width="6.5703125" style="22" customWidth="1"/>
    <col min="4138" max="4138" width="0" style="22" hidden="1" customWidth="1"/>
    <col min="4139" max="4139" width="20.5703125" style="22" customWidth="1"/>
    <col min="4140" max="4140" width="5.140625" style="22" customWidth="1"/>
    <col min="4141" max="4141" width="24" style="22" customWidth="1"/>
    <col min="4142" max="4142" width="20.28515625" style="22" customWidth="1"/>
    <col min="4143" max="4143" width="18.140625" style="22" customWidth="1"/>
    <col min="4144" max="4144" width="20.28515625" style="22" bestFit="1" customWidth="1"/>
    <col min="4145" max="4145" width="9.140625" style="22"/>
    <col min="4146" max="4146" width="15.85546875" style="22" customWidth="1"/>
    <col min="4147" max="4147" width="16.28515625" style="22" customWidth="1"/>
    <col min="4148" max="4352" width="9.140625" style="22"/>
    <col min="4353" max="4353" width="9.28515625" style="22" customWidth="1"/>
    <col min="4354" max="4354" width="73.140625" style="22" customWidth="1"/>
    <col min="4355" max="4355" width="25.7109375" style="22" customWidth="1"/>
    <col min="4356" max="4356" width="21.28515625" style="22" bestFit="1" customWidth="1"/>
    <col min="4357" max="4357" width="20.42578125" style="22" customWidth="1"/>
    <col min="4358" max="4358" width="20.7109375" style="22" customWidth="1"/>
    <col min="4359" max="4359" width="21.140625" style="22" bestFit="1" customWidth="1"/>
    <col min="4360" max="4360" width="22.7109375" style="22" customWidth="1"/>
    <col min="4361" max="4361" width="22" style="22" customWidth="1"/>
    <col min="4362" max="4363" width="21.140625" style="22" customWidth="1"/>
    <col min="4364" max="4364" width="21.140625" style="22" bestFit="1" customWidth="1"/>
    <col min="4365" max="4365" width="26.85546875" style="22" bestFit="1" customWidth="1"/>
    <col min="4366" max="4366" width="22.42578125" style="22" customWidth="1"/>
    <col min="4367" max="4367" width="22.140625" style="22" customWidth="1"/>
    <col min="4368" max="4368" width="21.85546875" style="22" customWidth="1"/>
    <col min="4369" max="4369" width="22.140625" style="22" customWidth="1"/>
    <col min="4370" max="4370" width="22.42578125" style="22" customWidth="1"/>
    <col min="4371" max="4372" width="21.85546875" style="22" customWidth="1"/>
    <col min="4373" max="4376" width="22.42578125" style="22" customWidth="1"/>
    <col min="4377" max="4377" width="26.42578125" style="22" bestFit="1" customWidth="1"/>
    <col min="4378" max="4391" width="22.42578125" style="22" customWidth="1"/>
    <col min="4392" max="4392" width="23.28515625" style="22" customWidth="1"/>
    <col min="4393" max="4393" width="6.5703125" style="22" customWidth="1"/>
    <col min="4394" max="4394" width="0" style="22" hidden="1" customWidth="1"/>
    <col min="4395" max="4395" width="20.5703125" style="22" customWidth="1"/>
    <col min="4396" max="4396" width="5.140625" style="22" customWidth="1"/>
    <col min="4397" max="4397" width="24" style="22" customWidth="1"/>
    <col min="4398" max="4398" width="20.28515625" style="22" customWidth="1"/>
    <col min="4399" max="4399" width="18.140625" style="22" customWidth="1"/>
    <col min="4400" max="4400" width="20.28515625" style="22" bestFit="1" customWidth="1"/>
    <col min="4401" max="4401" width="9.140625" style="22"/>
    <col min="4402" max="4402" width="15.85546875" style="22" customWidth="1"/>
    <col min="4403" max="4403" width="16.28515625" style="22" customWidth="1"/>
    <col min="4404" max="4608" width="9.140625" style="22"/>
    <col min="4609" max="4609" width="9.28515625" style="22" customWidth="1"/>
    <col min="4610" max="4610" width="73.140625" style="22" customWidth="1"/>
    <col min="4611" max="4611" width="25.7109375" style="22" customWidth="1"/>
    <col min="4612" max="4612" width="21.28515625" style="22" bestFit="1" customWidth="1"/>
    <col min="4613" max="4613" width="20.42578125" style="22" customWidth="1"/>
    <col min="4614" max="4614" width="20.7109375" style="22" customWidth="1"/>
    <col min="4615" max="4615" width="21.140625" style="22" bestFit="1" customWidth="1"/>
    <col min="4616" max="4616" width="22.7109375" style="22" customWidth="1"/>
    <col min="4617" max="4617" width="22" style="22" customWidth="1"/>
    <col min="4618" max="4619" width="21.140625" style="22" customWidth="1"/>
    <col min="4620" max="4620" width="21.140625" style="22" bestFit="1" customWidth="1"/>
    <col min="4621" max="4621" width="26.85546875" style="22" bestFit="1" customWidth="1"/>
    <col min="4622" max="4622" width="22.42578125" style="22" customWidth="1"/>
    <col min="4623" max="4623" width="22.140625" style="22" customWidth="1"/>
    <col min="4624" max="4624" width="21.85546875" style="22" customWidth="1"/>
    <col min="4625" max="4625" width="22.140625" style="22" customWidth="1"/>
    <col min="4626" max="4626" width="22.42578125" style="22" customWidth="1"/>
    <col min="4627" max="4628" width="21.85546875" style="22" customWidth="1"/>
    <col min="4629" max="4632" width="22.42578125" style="22" customWidth="1"/>
    <col min="4633" max="4633" width="26.42578125" style="22" bestFit="1" customWidth="1"/>
    <col min="4634" max="4647" width="22.42578125" style="22" customWidth="1"/>
    <col min="4648" max="4648" width="23.28515625" style="22" customWidth="1"/>
    <col min="4649" max="4649" width="6.5703125" style="22" customWidth="1"/>
    <col min="4650" max="4650" width="0" style="22" hidden="1" customWidth="1"/>
    <col min="4651" max="4651" width="20.5703125" style="22" customWidth="1"/>
    <col min="4652" max="4652" width="5.140625" style="22" customWidth="1"/>
    <col min="4653" max="4653" width="24" style="22" customWidth="1"/>
    <col min="4654" max="4654" width="20.28515625" style="22" customWidth="1"/>
    <col min="4655" max="4655" width="18.140625" style="22" customWidth="1"/>
    <col min="4656" max="4656" width="20.28515625" style="22" bestFit="1" customWidth="1"/>
    <col min="4657" max="4657" width="9.140625" style="22"/>
    <col min="4658" max="4658" width="15.85546875" style="22" customWidth="1"/>
    <col min="4659" max="4659" width="16.28515625" style="22" customWidth="1"/>
    <col min="4660" max="4864" width="9.140625" style="22"/>
    <col min="4865" max="4865" width="9.28515625" style="22" customWidth="1"/>
    <col min="4866" max="4866" width="73.140625" style="22" customWidth="1"/>
    <col min="4867" max="4867" width="25.7109375" style="22" customWidth="1"/>
    <col min="4868" max="4868" width="21.28515625" style="22" bestFit="1" customWidth="1"/>
    <col min="4869" max="4869" width="20.42578125" style="22" customWidth="1"/>
    <col min="4870" max="4870" width="20.7109375" style="22" customWidth="1"/>
    <col min="4871" max="4871" width="21.140625" style="22" bestFit="1" customWidth="1"/>
    <col min="4872" max="4872" width="22.7109375" style="22" customWidth="1"/>
    <col min="4873" max="4873" width="22" style="22" customWidth="1"/>
    <col min="4874" max="4875" width="21.140625" style="22" customWidth="1"/>
    <col min="4876" max="4876" width="21.140625" style="22" bestFit="1" customWidth="1"/>
    <col min="4877" max="4877" width="26.85546875" style="22" bestFit="1" customWidth="1"/>
    <col min="4878" max="4878" width="22.42578125" style="22" customWidth="1"/>
    <col min="4879" max="4879" width="22.140625" style="22" customWidth="1"/>
    <col min="4880" max="4880" width="21.85546875" style="22" customWidth="1"/>
    <col min="4881" max="4881" width="22.140625" style="22" customWidth="1"/>
    <col min="4882" max="4882" width="22.42578125" style="22" customWidth="1"/>
    <col min="4883" max="4884" width="21.85546875" style="22" customWidth="1"/>
    <col min="4885" max="4888" width="22.42578125" style="22" customWidth="1"/>
    <col min="4889" max="4889" width="26.42578125" style="22" bestFit="1" customWidth="1"/>
    <col min="4890" max="4903" width="22.42578125" style="22" customWidth="1"/>
    <col min="4904" max="4904" width="23.28515625" style="22" customWidth="1"/>
    <col min="4905" max="4905" width="6.5703125" style="22" customWidth="1"/>
    <col min="4906" max="4906" width="0" style="22" hidden="1" customWidth="1"/>
    <col min="4907" max="4907" width="20.5703125" style="22" customWidth="1"/>
    <col min="4908" max="4908" width="5.140625" style="22" customWidth="1"/>
    <col min="4909" max="4909" width="24" style="22" customWidth="1"/>
    <col min="4910" max="4910" width="20.28515625" style="22" customWidth="1"/>
    <col min="4911" max="4911" width="18.140625" style="22" customWidth="1"/>
    <col min="4912" max="4912" width="20.28515625" style="22" bestFit="1" customWidth="1"/>
    <col min="4913" max="4913" width="9.140625" style="22"/>
    <col min="4914" max="4914" width="15.85546875" style="22" customWidth="1"/>
    <col min="4915" max="4915" width="16.28515625" style="22" customWidth="1"/>
    <col min="4916" max="5120" width="9.140625" style="22"/>
    <col min="5121" max="5121" width="9.28515625" style="22" customWidth="1"/>
    <col min="5122" max="5122" width="73.140625" style="22" customWidth="1"/>
    <col min="5123" max="5123" width="25.7109375" style="22" customWidth="1"/>
    <col min="5124" max="5124" width="21.28515625" style="22" bestFit="1" customWidth="1"/>
    <col min="5125" max="5125" width="20.42578125" style="22" customWidth="1"/>
    <col min="5126" max="5126" width="20.7109375" style="22" customWidth="1"/>
    <col min="5127" max="5127" width="21.140625" style="22" bestFit="1" customWidth="1"/>
    <col min="5128" max="5128" width="22.7109375" style="22" customWidth="1"/>
    <col min="5129" max="5129" width="22" style="22" customWidth="1"/>
    <col min="5130" max="5131" width="21.140625" style="22" customWidth="1"/>
    <col min="5132" max="5132" width="21.140625" style="22" bestFit="1" customWidth="1"/>
    <col min="5133" max="5133" width="26.85546875" style="22" bestFit="1" customWidth="1"/>
    <col min="5134" max="5134" width="22.42578125" style="22" customWidth="1"/>
    <col min="5135" max="5135" width="22.140625" style="22" customWidth="1"/>
    <col min="5136" max="5136" width="21.85546875" style="22" customWidth="1"/>
    <col min="5137" max="5137" width="22.140625" style="22" customWidth="1"/>
    <col min="5138" max="5138" width="22.42578125" style="22" customWidth="1"/>
    <col min="5139" max="5140" width="21.85546875" style="22" customWidth="1"/>
    <col min="5141" max="5144" width="22.42578125" style="22" customWidth="1"/>
    <col min="5145" max="5145" width="26.42578125" style="22" bestFit="1" customWidth="1"/>
    <col min="5146" max="5159" width="22.42578125" style="22" customWidth="1"/>
    <col min="5160" max="5160" width="23.28515625" style="22" customWidth="1"/>
    <col min="5161" max="5161" width="6.5703125" style="22" customWidth="1"/>
    <col min="5162" max="5162" width="0" style="22" hidden="1" customWidth="1"/>
    <col min="5163" max="5163" width="20.5703125" style="22" customWidth="1"/>
    <col min="5164" max="5164" width="5.140625" style="22" customWidth="1"/>
    <col min="5165" max="5165" width="24" style="22" customWidth="1"/>
    <col min="5166" max="5166" width="20.28515625" style="22" customWidth="1"/>
    <col min="5167" max="5167" width="18.140625" style="22" customWidth="1"/>
    <col min="5168" max="5168" width="20.28515625" style="22" bestFit="1" customWidth="1"/>
    <col min="5169" max="5169" width="9.140625" style="22"/>
    <col min="5170" max="5170" width="15.85546875" style="22" customWidth="1"/>
    <col min="5171" max="5171" width="16.28515625" style="22" customWidth="1"/>
    <col min="5172" max="5376" width="9.140625" style="22"/>
    <col min="5377" max="5377" width="9.28515625" style="22" customWidth="1"/>
    <col min="5378" max="5378" width="73.140625" style="22" customWidth="1"/>
    <col min="5379" max="5379" width="25.7109375" style="22" customWidth="1"/>
    <col min="5380" max="5380" width="21.28515625" style="22" bestFit="1" customWidth="1"/>
    <col min="5381" max="5381" width="20.42578125" style="22" customWidth="1"/>
    <col min="5382" max="5382" width="20.7109375" style="22" customWidth="1"/>
    <col min="5383" max="5383" width="21.140625" style="22" bestFit="1" customWidth="1"/>
    <col min="5384" max="5384" width="22.7109375" style="22" customWidth="1"/>
    <col min="5385" max="5385" width="22" style="22" customWidth="1"/>
    <col min="5386" max="5387" width="21.140625" style="22" customWidth="1"/>
    <col min="5388" max="5388" width="21.140625" style="22" bestFit="1" customWidth="1"/>
    <col min="5389" max="5389" width="26.85546875" style="22" bestFit="1" customWidth="1"/>
    <col min="5390" max="5390" width="22.42578125" style="22" customWidth="1"/>
    <col min="5391" max="5391" width="22.140625" style="22" customWidth="1"/>
    <col min="5392" max="5392" width="21.85546875" style="22" customWidth="1"/>
    <col min="5393" max="5393" width="22.140625" style="22" customWidth="1"/>
    <col min="5394" max="5394" width="22.42578125" style="22" customWidth="1"/>
    <col min="5395" max="5396" width="21.85546875" style="22" customWidth="1"/>
    <col min="5397" max="5400" width="22.42578125" style="22" customWidth="1"/>
    <col min="5401" max="5401" width="26.42578125" style="22" bestFit="1" customWidth="1"/>
    <col min="5402" max="5415" width="22.42578125" style="22" customWidth="1"/>
    <col min="5416" max="5416" width="23.28515625" style="22" customWidth="1"/>
    <col min="5417" max="5417" width="6.5703125" style="22" customWidth="1"/>
    <col min="5418" max="5418" width="0" style="22" hidden="1" customWidth="1"/>
    <col min="5419" max="5419" width="20.5703125" style="22" customWidth="1"/>
    <col min="5420" max="5420" width="5.140625" style="22" customWidth="1"/>
    <col min="5421" max="5421" width="24" style="22" customWidth="1"/>
    <col min="5422" max="5422" width="20.28515625" style="22" customWidth="1"/>
    <col min="5423" max="5423" width="18.140625" style="22" customWidth="1"/>
    <col min="5424" max="5424" width="20.28515625" style="22" bestFit="1" customWidth="1"/>
    <col min="5425" max="5425" width="9.140625" style="22"/>
    <col min="5426" max="5426" width="15.85546875" style="22" customWidth="1"/>
    <col min="5427" max="5427" width="16.28515625" style="22" customWidth="1"/>
    <col min="5428" max="5632" width="9.140625" style="22"/>
    <col min="5633" max="5633" width="9.28515625" style="22" customWidth="1"/>
    <col min="5634" max="5634" width="73.140625" style="22" customWidth="1"/>
    <col min="5635" max="5635" width="25.7109375" style="22" customWidth="1"/>
    <col min="5636" max="5636" width="21.28515625" style="22" bestFit="1" customWidth="1"/>
    <col min="5637" max="5637" width="20.42578125" style="22" customWidth="1"/>
    <col min="5638" max="5638" width="20.7109375" style="22" customWidth="1"/>
    <col min="5639" max="5639" width="21.140625" style="22" bestFit="1" customWidth="1"/>
    <col min="5640" max="5640" width="22.7109375" style="22" customWidth="1"/>
    <col min="5641" max="5641" width="22" style="22" customWidth="1"/>
    <col min="5642" max="5643" width="21.140625" style="22" customWidth="1"/>
    <col min="5644" max="5644" width="21.140625" style="22" bestFit="1" customWidth="1"/>
    <col min="5645" max="5645" width="26.85546875" style="22" bestFit="1" customWidth="1"/>
    <col min="5646" max="5646" width="22.42578125" style="22" customWidth="1"/>
    <col min="5647" max="5647" width="22.140625" style="22" customWidth="1"/>
    <col min="5648" max="5648" width="21.85546875" style="22" customWidth="1"/>
    <col min="5649" max="5649" width="22.140625" style="22" customWidth="1"/>
    <col min="5650" max="5650" width="22.42578125" style="22" customWidth="1"/>
    <col min="5651" max="5652" width="21.85546875" style="22" customWidth="1"/>
    <col min="5653" max="5656" width="22.42578125" style="22" customWidth="1"/>
    <col min="5657" max="5657" width="26.42578125" style="22" bestFit="1" customWidth="1"/>
    <col min="5658" max="5671" width="22.42578125" style="22" customWidth="1"/>
    <col min="5672" max="5672" width="23.28515625" style="22" customWidth="1"/>
    <col min="5673" max="5673" width="6.5703125" style="22" customWidth="1"/>
    <col min="5674" max="5674" width="0" style="22" hidden="1" customWidth="1"/>
    <col min="5675" max="5675" width="20.5703125" style="22" customWidth="1"/>
    <col min="5676" max="5676" width="5.140625" style="22" customWidth="1"/>
    <col min="5677" max="5677" width="24" style="22" customWidth="1"/>
    <col min="5678" max="5678" width="20.28515625" style="22" customWidth="1"/>
    <col min="5679" max="5679" width="18.140625" style="22" customWidth="1"/>
    <col min="5680" max="5680" width="20.28515625" style="22" bestFit="1" customWidth="1"/>
    <col min="5681" max="5681" width="9.140625" style="22"/>
    <col min="5682" max="5682" width="15.85546875" style="22" customWidth="1"/>
    <col min="5683" max="5683" width="16.28515625" style="22" customWidth="1"/>
    <col min="5684" max="5888" width="9.140625" style="22"/>
    <col min="5889" max="5889" width="9.28515625" style="22" customWidth="1"/>
    <col min="5890" max="5890" width="73.140625" style="22" customWidth="1"/>
    <col min="5891" max="5891" width="25.7109375" style="22" customWidth="1"/>
    <col min="5892" max="5892" width="21.28515625" style="22" bestFit="1" customWidth="1"/>
    <col min="5893" max="5893" width="20.42578125" style="22" customWidth="1"/>
    <col min="5894" max="5894" width="20.7109375" style="22" customWidth="1"/>
    <col min="5895" max="5895" width="21.140625" style="22" bestFit="1" customWidth="1"/>
    <col min="5896" max="5896" width="22.7109375" style="22" customWidth="1"/>
    <col min="5897" max="5897" width="22" style="22" customWidth="1"/>
    <col min="5898" max="5899" width="21.140625" style="22" customWidth="1"/>
    <col min="5900" max="5900" width="21.140625" style="22" bestFit="1" customWidth="1"/>
    <col min="5901" max="5901" width="26.85546875" style="22" bestFit="1" customWidth="1"/>
    <col min="5902" max="5902" width="22.42578125" style="22" customWidth="1"/>
    <col min="5903" max="5903" width="22.140625" style="22" customWidth="1"/>
    <col min="5904" max="5904" width="21.85546875" style="22" customWidth="1"/>
    <col min="5905" max="5905" width="22.140625" style="22" customWidth="1"/>
    <col min="5906" max="5906" width="22.42578125" style="22" customWidth="1"/>
    <col min="5907" max="5908" width="21.85546875" style="22" customWidth="1"/>
    <col min="5909" max="5912" width="22.42578125" style="22" customWidth="1"/>
    <col min="5913" max="5913" width="26.42578125" style="22" bestFit="1" customWidth="1"/>
    <col min="5914" max="5927" width="22.42578125" style="22" customWidth="1"/>
    <col min="5928" max="5928" width="23.28515625" style="22" customWidth="1"/>
    <col min="5929" max="5929" width="6.5703125" style="22" customWidth="1"/>
    <col min="5930" max="5930" width="0" style="22" hidden="1" customWidth="1"/>
    <col min="5931" max="5931" width="20.5703125" style="22" customWidth="1"/>
    <col min="5932" max="5932" width="5.140625" style="22" customWidth="1"/>
    <col min="5933" max="5933" width="24" style="22" customWidth="1"/>
    <col min="5934" max="5934" width="20.28515625" style="22" customWidth="1"/>
    <col min="5935" max="5935" width="18.140625" style="22" customWidth="1"/>
    <col min="5936" max="5936" width="20.28515625" style="22" bestFit="1" customWidth="1"/>
    <col min="5937" max="5937" width="9.140625" style="22"/>
    <col min="5938" max="5938" width="15.85546875" style="22" customWidth="1"/>
    <col min="5939" max="5939" width="16.28515625" style="22" customWidth="1"/>
    <col min="5940" max="6144" width="9.140625" style="22"/>
    <col min="6145" max="6145" width="9.28515625" style="22" customWidth="1"/>
    <col min="6146" max="6146" width="73.140625" style="22" customWidth="1"/>
    <col min="6147" max="6147" width="25.7109375" style="22" customWidth="1"/>
    <col min="6148" max="6148" width="21.28515625" style="22" bestFit="1" customWidth="1"/>
    <col min="6149" max="6149" width="20.42578125" style="22" customWidth="1"/>
    <col min="6150" max="6150" width="20.7109375" style="22" customWidth="1"/>
    <col min="6151" max="6151" width="21.140625" style="22" bestFit="1" customWidth="1"/>
    <col min="6152" max="6152" width="22.7109375" style="22" customWidth="1"/>
    <col min="6153" max="6153" width="22" style="22" customWidth="1"/>
    <col min="6154" max="6155" width="21.140625" style="22" customWidth="1"/>
    <col min="6156" max="6156" width="21.140625" style="22" bestFit="1" customWidth="1"/>
    <col min="6157" max="6157" width="26.85546875" style="22" bestFit="1" customWidth="1"/>
    <col min="6158" max="6158" width="22.42578125" style="22" customWidth="1"/>
    <col min="6159" max="6159" width="22.140625" style="22" customWidth="1"/>
    <col min="6160" max="6160" width="21.85546875" style="22" customWidth="1"/>
    <col min="6161" max="6161" width="22.140625" style="22" customWidth="1"/>
    <col min="6162" max="6162" width="22.42578125" style="22" customWidth="1"/>
    <col min="6163" max="6164" width="21.85546875" style="22" customWidth="1"/>
    <col min="6165" max="6168" width="22.42578125" style="22" customWidth="1"/>
    <col min="6169" max="6169" width="26.42578125" style="22" bestFit="1" customWidth="1"/>
    <col min="6170" max="6183" width="22.42578125" style="22" customWidth="1"/>
    <col min="6184" max="6184" width="23.28515625" style="22" customWidth="1"/>
    <col min="6185" max="6185" width="6.5703125" style="22" customWidth="1"/>
    <col min="6186" max="6186" width="0" style="22" hidden="1" customWidth="1"/>
    <col min="6187" max="6187" width="20.5703125" style="22" customWidth="1"/>
    <col min="6188" max="6188" width="5.140625" style="22" customWidth="1"/>
    <col min="6189" max="6189" width="24" style="22" customWidth="1"/>
    <col min="6190" max="6190" width="20.28515625" style="22" customWidth="1"/>
    <col min="6191" max="6191" width="18.140625" style="22" customWidth="1"/>
    <col min="6192" max="6192" width="20.28515625" style="22" bestFit="1" customWidth="1"/>
    <col min="6193" max="6193" width="9.140625" style="22"/>
    <col min="6194" max="6194" width="15.85546875" style="22" customWidth="1"/>
    <col min="6195" max="6195" width="16.28515625" style="22" customWidth="1"/>
    <col min="6196" max="6400" width="9.140625" style="22"/>
    <col min="6401" max="6401" width="9.28515625" style="22" customWidth="1"/>
    <col min="6402" max="6402" width="73.140625" style="22" customWidth="1"/>
    <col min="6403" max="6403" width="25.7109375" style="22" customWidth="1"/>
    <col min="6404" max="6404" width="21.28515625" style="22" bestFit="1" customWidth="1"/>
    <col min="6405" max="6405" width="20.42578125" style="22" customWidth="1"/>
    <col min="6406" max="6406" width="20.7109375" style="22" customWidth="1"/>
    <col min="6407" max="6407" width="21.140625" style="22" bestFit="1" customWidth="1"/>
    <col min="6408" max="6408" width="22.7109375" style="22" customWidth="1"/>
    <col min="6409" max="6409" width="22" style="22" customWidth="1"/>
    <col min="6410" max="6411" width="21.140625" style="22" customWidth="1"/>
    <col min="6412" max="6412" width="21.140625" style="22" bestFit="1" customWidth="1"/>
    <col min="6413" max="6413" width="26.85546875" style="22" bestFit="1" customWidth="1"/>
    <col min="6414" max="6414" width="22.42578125" style="22" customWidth="1"/>
    <col min="6415" max="6415" width="22.140625" style="22" customWidth="1"/>
    <col min="6416" max="6416" width="21.85546875" style="22" customWidth="1"/>
    <col min="6417" max="6417" width="22.140625" style="22" customWidth="1"/>
    <col min="6418" max="6418" width="22.42578125" style="22" customWidth="1"/>
    <col min="6419" max="6420" width="21.85546875" style="22" customWidth="1"/>
    <col min="6421" max="6424" width="22.42578125" style="22" customWidth="1"/>
    <col min="6425" max="6425" width="26.42578125" style="22" bestFit="1" customWidth="1"/>
    <col min="6426" max="6439" width="22.42578125" style="22" customWidth="1"/>
    <col min="6440" max="6440" width="23.28515625" style="22" customWidth="1"/>
    <col min="6441" max="6441" width="6.5703125" style="22" customWidth="1"/>
    <col min="6442" max="6442" width="0" style="22" hidden="1" customWidth="1"/>
    <col min="6443" max="6443" width="20.5703125" style="22" customWidth="1"/>
    <col min="6444" max="6444" width="5.140625" style="22" customWidth="1"/>
    <col min="6445" max="6445" width="24" style="22" customWidth="1"/>
    <col min="6446" max="6446" width="20.28515625" style="22" customWidth="1"/>
    <col min="6447" max="6447" width="18.140625" style="22" customWidth="1"/>
    <col min="6448" max="6448" width="20.28515625" style="22" bestFit="1" customWidth="1"/>
    <col min="6449" max="6449" width="9.140625" style="22"/>
    <col min="6450" max="6450" width="15.85546875" style="22" customWidth="1"/>
    <col min="6451" max="6451" width="16.28515625" style="22" customWidth="1"/>
    <col min="6452" max="6656" width="9.140625" style="22"/>
    <col min="6657" max="6657" width="9.28515625" style="22" customWidth="1"/>
    <col min="6658" max="6658" width="73.140625" style="22" customWidth="1"/>
    <col min="6659" max="6659" width="25.7109375" style="22" customWidth="1"/>
    <col min="6660" max="6660" width="21.28515625" style="22" bestFit="1" customWidth="1"/>
    <col min="6661" max="6661" width="20.42578125" style="22" customWidth="1"/>
    <col min="6662" max="6662" width="20.7109375" style="22" customWidth="1"/>
    <col min="6663" max="6663" width="21.140625" style="22" bestFit="1" customWidth="1"/>
    <col min="6664" max="6664" width="22.7109375" style="22" customWidth="1"/>
    <col min="6665" max="6665" width="22" style="22" customWidth="1"/>
    <col min="6666" max="6667" width="21.140625" style="22" customWidth="1"/>
    <col min="6668" max="6668" width="21.140625" style="22" bestFit="1" customWidth="1"/>
    <col min="6669" max="6669" width="26.85546875" style="22" bestFit="1" customWidth="1"/>
    <col min="6670" max="6670" width="22.42578125" style="22" customWidth="1"/>
    <col min="6671" max="6671" width="22.140625" style="22" customWidth="1"/>
    <col min="6672" max="6672" width="21.85546875" style="22" customWidth="1"/>
    <col min="6673" max="6673" width="22.140625" style="22" customWidth="1"/>
    <col min="6674" max="6674" width="22.42578125" style="22" customWidth="1"/>
    <col min="6675" max="6676" width="21.85546875" style="22" customWidth="1"/>
    <col min="6677" max="6680" width="22.42578125" style="22" customWidth="1"/>
    <col min="6681" max="6681" width="26.42578125" style="22" bestFit="1" customWidth="1"/>
    <col min="6682" max="6695" width="22.42578125" style="22" customWidth="1"/>
    <col min="6696" max="6696" width="23.28515625" style="22" customWidth="1"/>
    <col min="6697" max="6697" width="6.5703125" style="22" customWidth="1"/>
    <col min="6698" max="6698" width="0" style="22" hidden="1" customWidth="1"/>
    <col min="6699" max="6699" width="20.5703125" style="22" customWidth="1"/>
    <col min="6700" max="6700" width="5.140625" style="22" customWidth="1"/>
    <col min="6701" max="6701" width="24" style="22" customWidth="1"/>
    <col min="6702" max="6702" width="20.28515625" style="22" customWidth="1"/>
    <col min="6703" max="6703" width="18.140625" style="22" customWidth="1"/>
    <col min="6704" max="6704" width="20.28515625" style="22" bestFit="1" customWidth="1"/>
    <col min="6705" max="6705" width="9.140625" style="22"/>
    <col min="6706" max="6706" width="15.85546875" style="22" customWidth="1"/>
    <col min="6707" max="6707" width="16.28515625" style="22" customWidth="1"/>
    <col min="6708" max="6912" width="9.140625" style="22"/>
    <col min="6913" max="6913" width="9.28515625" style="22" customWidth="1"/>
    <col min="6914" max="6914" width="73.140625" style="22" customWidth="1"/>
    <col min="6915" max="6915" width="25.7109375" style="22" customWidth="1"/>
    <col min="6916" max="6916" width="21.28515625" style="22" bestFit="1" customWidth="1"/>
    <col min="6917" max="6917" width="20.42578125" style="22" customWidth="1"/>
    <col min="6918" max="6918" width="20.7109375" style="22" customWidth="1"/>
    <col min="6919" max="6919" width="21.140625" style="22" bestFit="1" customWidth="1"/>
    <col min="6920" max="6920" width="22.7109375" style="22" customWidth="1"/>
    <col min="6921" max="6921" width="22" style="22" customWidth="1"/>
    <col min="6922" max="6923" width="21.140625" style="22" customWidth="1"/>
    <col min="6924" max="6924" width="21.140625" style="22" bestFit="1" customWidth="1"/>
    <col min="6925" max="6925" width="26.85546875" style="22" bestFit="1" customWidth="1"/>
    <col min="6926" max="6926" width="22.42578125" style="22" customWidth="1"/>
    <col min="6927" max="6927" width="22.140625" style="22" customWidth="1"/>
    <col min="6928" max="6928" width="21.85546875" style="22" customWidth="1"/>
    <col min="6929" max="6929" width="22.140625" style="22" customWidth="1"/>
    <col min="6930" max="6930" width="22.42578125" style="22" customWidth="1"/>
    <col min="6931" max="6932" width="21.85546875" style="22" customWidth="1"/>
    <col min="6933" max="6936" width="22.42578125" style="22" customWidth="1"/>
    <col min="6937" max="6937" width="26.42578125" style="22" bestFit="1" customWidth="1"/>
    <col min="6938" max="6951" width="22.42578125" style="22" customWidth="1"/>
    <col min="6952" max="6952" width="23.28515625" style="22" customWidth="1"/>
    <col min="6953" max="6953" width="6.5703125" style="22" customWidth="1"/>
    <col min="6954" max="6954" width="0" style="22" hidden="1" customWidth="1"/>
    <col min="6955" max="6955" width="20.5703125" style="22" customWidth="1"/>
    <col min="6956" max="6956" width="5.140625" style="22" customWidth="1"/>
    <col min="6957" max="6957" width="24" style="22" customWidth="1"/>
    <col min="6958" max="6958" width="20.28515625" style="22" customWidth="1"/>
    <col min="6959" max="6959" width="18.140625" style="22" customWidth="1"/>
    <col min="6960" max="6960" width="20.28515625" style="22" bestFit="1" customWidth="1"/>
    <col min="6961" max="6961" width="9.140625" style="22"/>
    <col min="6962" max="6962" width="15.85546875" style="22" customWidth="1"/>
    <col min="6963" max="6963" width="16.28515625" style="22" customWidth="1"/>
    <col min="6964" max="7168" width="9.140625" style="22"/>
    <col min="7169" max="7169" width="9.28515625" style="22" customWidth="1"/>
    <col min="7170" max="7170" width="73.140625" style="22" customWidth="1"/>
    <col min="7171" max="7171" width="25.7109375" style="22" customWidth="1"/>
    <col min="7172" max="7172" width="21.28515625" style="22" bestFit="1" customWidth="1"/>
    <col min="7173" max="7173" width="20.42578125" style="22" customWidth="1"/>
    <col min="7174" max="7174" width="20.7109375" style="22" customWidth="1"/>
    <col min="7175" max="7175" width="21.140625" style="22" bestFit="1" customWidth="1"/>
    <col min="7176" max="7176" width="22.7109375" style="22" customWidth="1"/>
    <col min="7177" max="7177" width="22" style="22" customWidth="1"/>
    <col min="7178" max="7179" width="21.140625" style="22" customWidth="1"/>
    <col min="7180" max="7180" width="21.140625" style="22" bestFit="1" customWidth="1"/>
    <col min="7181" max="7181" width="26.85546875" style="22" bestFit="1" customWidth="1"/>
    <col min="7182" max="7182" width="22.42578125" style="22" customWidth="1"/>
    <col min="7183" max="7183" width="22.140625" style="22" customWidth="1"/>
    <col min="7184" max="7184" width="21.85546875" style="22" customWidth="1"/>
    <col min="7185" max="7185" width="22.140625" style="22" customWidth="1"/>
    <col min="7186" max="7186" width="22.42578125" style="22" customWidth="1"/>
    <col min="7187" max="7188" width="21.85546875" style="22" customWidth="1"/>
    <col min="7189" max="7192" width="22.42578125" style="22" customWidth="1"/>
    <col min="7193" max="7193" width="26.42578125" style="22" bestFit="1" customWidth="1"/>
    <col min="7194" max="7207" width="22.42578125" style="22" customWidth="1"/>
    <col min="7208" max="7208" width="23.28515625" style="22" customWidth="1"/>
    <col min="7209" max="7209" width="6.5703125" style="22" customWidth="1"/>
    <col min="7210" max="7210" width="0" style="22" hidden="1" customWidth="1"/>
    <col min="7211" max="7211" width="20.5703125" style="22" customWidth="1"/>
    <col min="7212" max="7212" width="5.140625" style="22" customWidth="1"/>
    <col min="7213" max="7213" width="24" style="22" customWidth="1"/>
    <col min="7214" max="7214" width="20.28515625" style="22" customWidth="1"/>
    <col min="7215" max="7215" width="18.140625" style="22" customWidth="1"/>
    <col min="7216" max="7216" width="20.28515625" style="22" bestFit="1" customWidth="1"/>
    <col min="7217" max="7217" width="9.140625" style="22"/>
    <col min="7218" max="7218" width="15.85546875" style="22" customWidth="1"/>
    <col min="7219" max="7219" width="16.28515625" style="22" customWidth="1"/>
    <col min="7220" max="7424" width="9.140625" style="22"/>
    <col min="7425" max="7425" width="9.28515625" style="22" customWidth="1"/>
    <col min="7426" max="7426" width="73.140625" style="22" customWidth="1"/>
    <col min="7427" max="7427" width="25.7109375" style="22" customWidth="1"/>
    <col min="7428" max="7428" width="21.28515625" style="22" bestFit="1" customWidth="1"/>
    <col min="7429" max="7429" width="20.42578125" style="22" customWidth="1"/>
    <col min="7430" max="7430" width="20.7109375" style="22" customWidth="1"/>
    <col min="7431" max="7431" width="21.140625" style="22" bestFit="1" customWidth="1"/>
    <col min="7432" max="7432" width="22.7109375" style="22" customWidth="1"/>
    <col min="7433" max="7433" width="22" style="22" customWidth="1"/>
    <col min="7434" max="7435" width="21.140625" style="22" customWidth="1"/>
    <col min="7436" max="7436" width="21.140625" style="22" bestFit="1" customWidth="1"/>
    <col min="7437" max="7437" width="26.85546875" style="22" bestFit="1" customWidth="1"/>
    <col min="7438" max="7438" width="22.42578125" style="22" customWidth="1"/>
    <col min="7439" max="7439" width="22.140625" style="22" customWidth="1"/>
    <col min="7440" max="7440" width="21.85546875" style="22" customWidth="1"/>
    <col min="7441" max="7441" width="22.140625" style="22" customWidth="1"/>
    <col min="7442" max="7442" width="22.42578125" style="22" customWidth="1"/>
    <col min="7443" max="7444" width="21.85546875" style="22" customWidth="1"/>
    <col min="7445" max="7448" width="22.42578125" style="22" customWidth="1"/>
    <col min="7449" max="7449" width="26.42578125" style="22" bestFit="1" customWidth="1"/>
    <col min="7450" max="7463" width="22.42578125" style="22" customWidth="1"/>
    <col min="7464" max="7464" width="23.28515625" style="22" customWidth="1"/>
    <col min="7465" max="7465" width="6.5703125" style="22" customWidth="1"/>
    <col min="7466" max="7466" width="0" style="22" hidden="1" customWidth="1"/>
    <col min="7467" max="7467" width="20.5703125" style="22" customWidth="1"/>
    <col min="7468" max="7468" width="5.140625" style="22" customWidth="1"/>
    <col min="7469" max="7469" width="24" style="22" customWidth="1"/>
    <col min="7470" max="7470" width="20.28515625" style="22" customWidth="1"/>
    <col min="7471" max="7471" width="18.140625" style="22" customWidth="1"/>
    <col min="7472" max="7472" width="20.28515625" style="22" bestFit="1" customWidth="1"/>
    <col min="7473" max="7473" width="9.140625" style="22"/>
    <col min="7474" max="7474" width="15.85546875" style="22" customWidth="1"/>
    <col min="7475" max="7475" width="16.28515625" style="22" customWidth="1"/>
    <col min="7476" max="7680" width="9.140625" style="22"/>
    <col min="7681" max="7681" width="9.28515625" style="22" customWidth="1"/>
    <col min="7682" max="7682" width="73.140625" style="22" customWidth="1"/>
    <col min="7683" max="7683" width="25.7109375" style="22" customWidth="1"/>
    <col min="7684" max="7684" width="21.28515625" style="22" bestFit="1" customWidth="1"/>
    <col min="7685" max="7685" width="20.42578125" style="22" customWidth="1"/>
    <col min="7686" max="7686" width="20.7109375" style="22" customWidth="1"/>
    <col min="7687" max="7687" width="21.140625" style="22" bestFit="1" customWidth="1"/>
    <col min="7688" max="7688" width="22.7109375" style="22" customWidth="1"/>
    <col min="7689" max="7689" width="22" style="22" customWidth="1"/>
    <col min="7690" max="7691" width="21.140625" style="22" customWidth="1"/>
    <col min="7692" max="7692" width="21.140625" style="22" bestFit="1" customWidth="1"/>
    <col min="7693" max="7693" width="26.85546875" style="22" bestFit="1" customWidth="1"/>
    <col min="7694" max="7694" width="22.42578125" style="22" customWidth="1"/>
    <col min="7695" max="7695" width="22.140625" style="22" customWidth="1"/>
    <col min="7696" max="7696" width="21.85546875" style="22" customWidth="1"/>
    <col min="7697" max="7697" width="22.140625" style="22" customWidth="1"/>
    <col min="7698" max="7698" width="22.42578125" style="22" customWidth="1"/>
    <col min="7699" max="7700" width="21.85546875" style="22" customWidth="1"/>
    <col min="7701" max="7704" width="22.42578125" style="22" customWidth="1"/>
    <col min="7705" max="7705" width="26.42578125" style="22" bestFit="1" customWidth="1"/>
    <col min="7706" max="7719" width="22.42578125" style="22" customWidth="1"/>
    <col min="7720" max="7720" width="23.28515625" style="22" customWidth="1"/>
    <col min="7721" max="7721" width="6.5703125" style="22" customWidth="1"/>
    <col min="7722" max="7722" width="0" style="22" hidden="1" customWidth="1"/>
    <col min="7723" max="7723" width="20.5703125" style="22" customWidth="1"/>
    <col min="7724" max="7724" width="5.140625" style="22" customWidth="1"/>
    <col min="7725" max="7725" width="24" style="22" customWidth="1"/>
    <col min="7726" max="7726" width="20.28515625" style="22" customWidth="1"/>
    <col min="7727" max="7727" width="18.140625" style="22" customWidth="1"/>
    <col min="7728" max="7728" width="20.28515625" style="22" bestFit="1" customWidth="1"/>
    <col min="7729" max="7729" width="9.140625" style="22"/>
    <col min="7730" max="7730" width="15.85546875" style="22" customWidth="1"/>
    <col min="7731" max="7731" width="16.28515625" style="22" customWidth="1"/>
    <col min="7732" max="7936" width="9.140625" style="22"/>
    <col min="7937" max="7937" width="9.28515625" style="22" customWidth="1"/>
    <col min="7938" max="7938" width="73.140625" style="22" customWidth="1"/>
    <col min="7939" max="7939" width="25.7109375" style="22" customWidth="1"/>
    <col min="7940" max="7940" width="21.28515625" style="22" bestFit="1" customWidth="1"/>
    <col min="7941" max="7941" width="20.42578125" style="22" customWidth="1"/>
    <col min="7942" max="7942" width="20.7109375" style="22" customWidth="1"/>
    <col min="7943" max="7943" width="21.140625" style="22" bestFit="1" customWidth="1"/>
    <col min="7944" max="7944" width="22.7109375" style="22" customWidth="1"/>
    <col min="7945" max="7945" width="22" style="22" customWidth="1"/>
    <col min="7946" max="7947" width="21.140625" style="22" customWidth="1"/>
    <col min="7948" max="7948" width="21.140625" style="22" bestFit="1" customWidth="1"/>
    <col min="7949" max="7949" width="26.85546875" style="22" bestFit="1" customWidth="1"/>
    <col min="7950" max="7950" width="22.42578125" style="22" customWidth="1"/>
    <col min="7951" max="7951" width="22.140625" style="22" customWidth="1"/>
    <col min="7952" max="7952" width="21.85546875" style="22" customWidth="1"/>
    <col min="7953" max="7953" width="22.140625" style="22" customWidth="1"/>
    <col min="7954" max="7954" width="22.42578125" style="22" customWidth="1"/>
    <col min="7955" max="7956" width="21.85546875" style="22" customWidth="1"/>
    <col min="7957" max="7960" width="22.42578125" style="22" customWidth="1"/>
    <col min="7961" max="7961" width="26.42578125" style="22" bestFit="1" customWidth="1"/>
    <col min="7962" max="7975" width="22.42578125" style="22" customWidth="1"/>
    <col min="7976" max="7976" width="23.28515625" style="22" customWidth="1"/>
    <col min="7977" max="7977" width="6.5703125" style="22" customWidth="1"/>
    <col min="7978" max="7978" width="0" style="22" hidden="1" customWidth="1"/>
    <col min="7979" max="7979" width="20.5703125" style="22" customWidth="1"/>
    <col min="7980" max="7980" width="5.140625" style="22" customWidth="1"/>
    <col min="7981" max="7981" width="24" style="22" customWidth="1"/>
    <col min="7982" max="7982" width="20.28515625" style="22" customWidth="1"/>
    <col min="7983" max="7983" width="18.140625" style="22" customWidth="1"/>
    <col min="7984" max="7984" width="20.28515625" style="22" bestFit="1" customWidth="1"/>
    <col min="7985" max="7985" width="9.140625" style="22"/>
    <col min="7986" max="7986" width="15.85546875" style="22" customWidth="1"/>
    <col min="7987" max="7987" width="16.28515625" style="22" customWidth="1"/>
    <col min="7988" max="8192" width="9.140625" style="22"/>
    <col min="8193" max="8193" width="9.28515625" style="22" customWidth="1"/>
    <col min="8194" max="8194" width="73.140625" style="22" customWidth="1"/>
    <col min="8195" max="8195" width="25.7109375" style="22" customWidth="1"/>
    <col min="8196" max="8196" width="21.28515625" style="22" bestFit="1" customWidth="1"/>
    <col min="8197" max="8197" width="20.42578125" style="22" customWidth="1"/>
    <col min="8198" max="8198" width="20.7109375" style="22" customWidth="1"/>
    <col min="8199" max="8199" width="21.140625" style="22" bestFit="1" customWidth="1"/>
    <col min="8200" max="8200" width="22.7109375" style="22" customWidth="1"/>
    <col min="8201" max="8201" width="22" style="22" customWidth="1"/>
    <col min="8202" max="8203" width="21.140625" style="22" customWidth="1"/>
    <col min="8204" max="8204" width="21.140625" style="22" bestFit="1" customWidth="1"/>
    <col min="8205" max="8205" width="26.85546875" style="22" bestFit="1" customWidth="1"/>
    <col min="8206" max="8206" width="22.42578125" style="22" customWidth="1"/>
    <col min="8207" max="8207" width="22.140625" style="22" customWidth="1"/>
    <col min="8208" max="8208" width="21.85546875" style="22" customWidth="1"/>
    <col min="8209" max="8209" width="22.140625" style="22" customWidth="1"/>
    <col min="8210" max="8210" width="22.42578125" style="22" customWidth="1"/>
    <col min="8211" max="8212" width="21.85546875" style="22" customWidth="1"/>
    <col min="8213" max="8216" width="22.42578125" style="22" customWidth="1"/>
    <col min="8217" max="8217" width="26.42578125" style="22" bestFit="1" customWidth="1"/>
    <col min="8218" max="8231" width="22.42578125" style="22" customWidth="1"/>
    <col min="8232" max="8232" width="23.28515625" style="22" customWidth="1"/>
    <col min="8233" max="8233" width="6.5703125" style="22" customWidth="1"/>
    <col min="8234" max="8234" width="0" style="22" hidden="1" customWidth="1"/>
    <col min="8235" max="8235" width="20.5703125" style="22" customWidth="1"/>
    <col min="8236" max="8236" width="5.140625" style="22" customWidth="1"/>
    <col min="8237" max="8237" width="24" style="22" customWidth="1"/>
    <col min="8238" max="8238" width="20.28515625" style="22" customWidth="1"/>
    <col min="8239" max="8239" width="18.140625" style="22" customWidth="1"/>
    <col min="8240" max="8240" width="20.28515625" style="22" bestFit="1" customWidth="1"/>
    <col min="8241" max="8241" width="9.140625" style="22"/>
    <col min="8242" max="8242" width="15.85546875" style="22" customWidth="1"/>
    <col min="8243" max="8243" width="16.28515625" style="22" customWidth="1"/>
    <col min="8244" max="8448" width="9.140625" style="22"/>
    <col min="8449" max="8449" width="9.28515625" style="22" customWidth="1"/>
    <col min="8450" max="8450" width="73.140625" style="22" customWidth="1"/>
    <col min="8451" max="8451" width="25.7109375" style="22" customWidth="1"/>
    <col min="8452" max="8452" width="21.28515625" style="22" bestFit="1" customWidth="1"/>
    <col min="8453" max="8453" width="20.42578125" style="22" customWidth="1"/>
    <col min="8454" max="8454" width="20.7109375" style="22" customWidth="1"/>
    <col min="8455" max="8455" width="21.140625" style="22" bestFit="1" customWidth="1"/>
    <col min="8456" max="8456" width="22.7109375" style="22" customWidth="1"/>
    <col min="8457" max="8457" width="22" style="22" customWidth="1"/>
    <col min="8458" max="8459" width="21.140625" style="22" customWidth="1"/>
    <col min="8460" max="8460" width="21.140625" style="22" bestFit="1" customWidth="1"/>
    <col min="8461" max="8461" width="26.85546875" style="22" bestFit="1" customWidth="1"/>
    <col min="8462" max="8462" width="22.42578125" style="22" customWidth="1"/>
    <col min="8463" max="8463" width="22.140625" style="22" customWidth="1"/>
    <col min="8464" max="8464" width="21.85546875" style="22" customWidth="1"/>
    <col min="8465" max="8465" width="22.140625" style="22" customWidth="1"/>
    <col min="8466" max="8466" width="22.42578125" style="22" customWidth="1"/>
    <col min="8467" max="8468" width="21.85546875" style="22" customWidth="1"/>
    <col min="8469" max="8472" width="22.42578125" style="22" customWidth="1"/>
    <col min="8473" max="8473" width="26.42578125" style="22" bestFit="1" customWidth="1"/>
    <col min="8474" max="8487" width="22.42578125" style="22" customWidth="1"/>
    <col min="8488" max="8488" width="23.28515625" style="22" customWidth="1"/>
    <col min="8489" max="8489" width="6.5703125" style="22" customWidth="1"/>
    <col min="8490" max="8490" width="0" style="22" hidden="1" customWidth="1"/>
    <col min="8491" max="8491" width="20.5703125" style="22" customWidth="1"/>
    <col min="8492" max="8492" width="5.140625" style="22" customWidth="1"/>
    <col min="8493" max="8493" width="24" style="22" customWidth="1"/>
    <col min="8494" max="8494" width="20.28515625" style="22" customWidth="1"/>
    <col min="8495" max="8495" width="18.140625" style="22" customWidth="1"/>
    <col min="8496" max="8496" width="20.28515625" style="22" bestFit="1" customWidth="1"/>
    <col min="8497" max="8497" width="9.140625" style="22"/>
    <col min="8498" max="8498" width="15.85546875" style="22" customWidth="1"/>
    <col min="8499" max="8499" width="16.28515625" style="22" customWidth="1"/>
    <col min="8500" max="8704" width="9.140625" style="22"/>
    <col min="8705" max="8705" width="9.28515625" style="22" customWidth="1"/>
    <col min="8706" max="8706" width="73.140625" style="22" customWidth="1"/>
    <col min="8707" max="8707" width="25.7109375" style="22" customWidth="1"/>
    <col min="8708" max="8708" width="21.28515625" style="22" bestFit="1" customWidth="1"/>
    <col min="8709" max="8709" width="20.42578125" style="22" customWidth="1"/>
    <col min="8710" max="8710" width="20.7109375" style="22" customWidth="1"/>
    <col min="8711" max="8711" width="21.140625" style="22" bestFit="1" customWidth="1"/>
    <col min="8712" max="8712" width="22.7109375" style="22" customWidth="1"/>
    <col min="8713" max="8713" width="22" style="22" customWidth="1"/>
    <col min="8714" max="8715" width="21.140625" style="22" customWidth="1"/>
    <col min="8716" max="8716" width="21.140625" style="22" bestFit="1" customWidth="1"/>
    <col min="8717" max="8717" width="26.85546875" style="22" bestFit="1" customWidth="1"/>
    <col min="8718" max="8718" width="22.42578125" style="22" customWidth="1"/>
    <col min="8719" max="8719" width="22.140625" style="22" customWidth="1"/>
    <col min="8720" max="8720" width="21.85546875" style="22" customWidth="1"/>
    <col min="8721" max="8721" width="22.140625" style="22" customWidth="1"/>
    <col min="8722" max="8722" width="22.42578125" style="22" customWidth="1"/>
    <col min="8723" max="8724" width="21.85546875" style="22" customWidth="1"/>
    <col min="8725" max="8728" width="22.42578125" style="22" customWidth="1"/>
    <col min="8729" max="8729" width="26.42578125" style="22" bestFit="1" customWidth="1"/>
    <col min="8730" max="8743" width="22.42578125" style="22" customWidth="1"/>
    <col min="8744" max="8744" width="23.28515625" style="22" customWidth="1"/>
    <col min="8745" max="8745" width="6.5703125" style="22" customWidth="1"/>
    <col min="8746" max="8746" width="0" style="22" hidden="1" customWidth="1"/>
    <col min="8747" max="8747" width="20.5703125" style="22" customWidth="1"/>
    <col min="8748" max="8748" width="5.140625" style="22" customWidth="1"/>
    <col min="8749" max="8749" width="24" style="22" customWidth="1"/>
    <col min="8750" max="8750" width="20.28515625" style="22" customWidth="1"/>
    <col min="8751" max="8751" width="18.140625" style="22" customWidth="1"/>
    <col min="8752" max="8752" width="20.28515625" style="22" bestFit="1" customWidth="1"/>
    <col min="8753" max="8753" width="9.140625" style="22"/>
    <col min="8754" max="8754" width="15.85546875" style="22" customWidth="1"/>
    <col min="8755" max="8755" width="16.28515625" style="22" customWidth="1"/>
    <col min="8756" max="8960" width="9.140625" style="22"/>
    <col min="8961" max="8961" width="9.28515625" style="22" customWidth="1"/>
    <col min="8962" max="8962" width="73.140625" style="22" customWidth="1"/>
    <col min="8963" max="8963" width="25.7109375" style="22" customWidth="1"/>
    <col min="8964" max="8964" width="21.28515625" style="22" bestFit="1" customWidth="1"/>
    <col min="8965" max="8965" width="20.42578125" style="22" customWidth="1"/>
    <col min="8966" max="8966" width="20.7109375" style="22" customWidth="1"/>
    <col min="8967" max="8967" width="21.140625" style="22" bestFit="1" customWidth="1"/>
    <col min="8968" max="8968" width="22.7109375" style="22" customWidth="1"/>
    <col min="8969" max="8969" width="22" style="22" customWidth="1"/>
    <col min="8970" max="8971" width="21.140625" style="22" customWidth="1"/>
    <col min="8972" max="8972" width="21.140625" style="22" bestFit="1" customWidth="1"/>
    <col min="8973" max="8973" width="26.85546875" style="22" bestFit="1" customWidth="1"/>
    <col min="8974" max="8974" width="22.42578125" style="22" customWidth="1"/>
    <col min="8975" max="8975" width="22.140625" style="22" customWidth="1"/>
    <col min="8976" max="8976" width="21.85546875" style="22" customWidth="1"/>
    <col min="8977" max="8977" width="22.140625" style="22" customWidth="1"/>
    <col min="8978" max="8978" width="22.42578125" style="22" customWidth="1"/>
    <col min="8979" max="8980" width="21.85546875" style="22" customWidth="1"/>
    <col min="8981" max="8984" width="22.42578125" style="22" customWidth="1"/>
    <col min="8985" max="8985" width="26.42578125" style="22" bestFit="1" customWidth="1"/>
    <col min="8986" max="8999" width="22.42578125" style="22" customWidth="1"/>
    <col min="9000" max="9000" width="23.28515625" style="22" customWidth="1"/>
    <col min="9001" max="9001" width="6.5703125" style="22" customWidth="1"/>
    <col min="9002" max="9002" width="0" style="22" hidden="1" customWidth="1"/>
    <col min="9003" max="9003" width="20.5703125" style="22" customWidth="1"/>
    <col min="9004" max="9004" width="5.140625" style="22" customWidth="1"/>
    <col min="9005" max="9005" width="24" style="22" customWidth="1"/>
    <col min="9006" max="9006" width="20.28515625" style="22" customWidth="1"/>
    <col min="9007" max="9007" width="18.140625" style="22" customWidth="1"/>
    <col min="9008" max="9008" width="20.28515625" style="22" bestFit="1" customWidth="1"/>
    <col min="9009" max="9009" width="9.140625" style="22"/>
    <col min="9010" max="9010" width="15.85546875" style="22" customWidth="1"/>
    <col min="9011" max="9011" width="16.28515625" style="22" customWidth="1"/>
    <col min="9012" max="9216" width="9.140625" style="22"/>
    <col min="9217" max="9217" width="9.28515625" style="22" customWidth="1"/>
    <col min="9218" max="9218" width="73.140625" style="22" customWidth="1"/>
    <col min="9219" max="9219" width="25.7109375" style="22" customWidth="1"/>
    <col min="9220" max="9220" width="21.28515625" style="22" bestFit="1" customWidth="1"/>
    <col min="9221" max="9221" width="20.42578125" style="22" customWidth="1"/>
    <col min="9222" max="9222" width="20.7109375" style="22" customWidth="1"/>
    <col min="9223" max="9223" width="21.140625" style="22" bestFit="1" customWidth="1"/>
    <col min="9224" max="9224" width="22.7109375" style="22" customWidth="1"/>
    <col min="9225" max="9225" width="22" style="22" customWidth="1"/>
    <col min="9226" max="9227" width="21.140625" style="22" customWidth="1"/>
    <col min="9228" max="9228" width="21.140625" style="22" bestFit="1" customWidth="1"/>
    <col min="9229" max="9229" width="26.85546875" style="22" bestFit="1" customWidth="1"/>
    <col min="9230" max="9230" width="22.42578125" style="22" customWidth="1"/>
    <col min="9231" max="9231" width="22.140625" style="22" customWidth="1"/>
    <col min="9232" max="9232" width="21.85546875" style="22" customWidth="1"/>
    <col min="9233" max="9233" width="22.140625" style="22" customWidth="1"/>
    <col min="9234" max="9234" width="22.42578125" style="22" customWidth="1"/>
    <col min="9235" max="9236" width="21.85546875" style="22" customWidth="1"/>
    <col min="9237" max="9240" width="22.42578125" style="22" customWidth="1"/>
    <col min="9241" max="9241" width="26.42578125" style="22" bestFit="1" customWidth="1"/>
    <col min="9242" max="9255" width="22.42578125" style="22" customWidth="1"/>
    <col min="9256" max="9256" width="23.28515625" style="22" customWidth="1"/>
    <col min="9257" max="9257" width="6.5703125" style="22" customWidth="1"/>
    <col min="9258" max="9258" width="0" style="22" hidden="1" customWidth="1"/>
    <col min="9259" max="9259" width="20.5703125" style="22" customWidth="1"/>
    <col min="9260" max="9260" width="5.140625" style="22" customWidth="1"/>
    <col min="9261" max="9261" width="24" style="22" customWidth="1"/>
    <col min="9262" max="9262" width="20.28515625" style="22" customWidth="1"/>
    <col min="9263" max="9263" width="18.140625" style="22" customWidth="1"/>
    <col min="9264" max="9264" width="20.28515625" style="22" bestFit="1" customWidth="1"/>
    <col min="9265" max="9265" width="9.140625" style="22"/>
    <col min="9266" max="9266" width="15.85546875" style="22" customWidth="1"/>
    <col min="9267" max="9267" width="16.28515625" style="22" customWidth="1"/>
    <col min="9268" max="9472" width="9.140625" style="22"/>
    <col min="9473" max="9473" width="9.28515625" style="22" customWidth="1"/>
    <col min="9474" max="9474" width="73.140625" style="22" customWidth="1"/>
    <col min="9475" max="9475" width="25.7109375" style="22" customWidth="1"/>
    <col min="9476" max="9476" width="21.28515625" style="22" bestFit="1" customWidth="1"/>
    <col min="9477" max="9477" width="20.42578125" style="22" customWidth="1"/>
    <col min="9478" max="9478" width="20.7109375" style="22" customWidth="1"/>
    <col min="9479" max="9479" width="21.140625" style="22" bestFit="1" customWidth="1"/>
    <col min="9480" max="9480" width="22.7109375" style="22" customWidth="1"/>
    <col min="9481" max="9481" width="22" style="22" customWidth="1"/>
    <col min="9482" max="9483" width="21.140625" style="22" customWidth="1"/>
    <col min="9484" max="9484" width="21.140625" style="22" bestFit="1" customWidth="1"/>
    <col min="9485" max="9485" width="26.85546875" style="22" bestFit="1" customWidth="1"/>
    <col min="9486" max="9486" width="22.42578125" style="22" customWidth="1"/>
    <col min="9487" max="9487" width="22.140625" style="22" customWidth="1"/>
    <col min="9488" max="9488" width="21.85546875" style="22" customWidth="1"/>
    <col min="9489" max="9489" width="22.140625" style="22" customWidth="1"/>
    <col min="9490" max="9490" width="22.42578125" style="22" customWidth="1"/>
    <col min="9491" max="9492" width="21.85546875" style="22" customWidth="1"/>
    <col min="9493" max="9496" width="22.42578125" style="22" customWidth="1"/>
    <col min="9497" max="9497" width="26.42578125" style="22" bestFit="1" customWidth="1"/>
    <col min="9498" max="9511" width="22.42578125" style="22" customWidth="1"/>
    <col min="9512" max="9512" width="23.28515625" style="22" customWidth="1"/>
    <col min="9513" max="9513" width="6.5703125" style="22" customWidth="1"/>
    <col min="9514" max="9514" width="0" style="22" hidden="1" customWidth="1"/>
    <col min="9515" max="9515" width="20.5703125" style="22" customWidth="1"/>
    <col min="9516" max="9516" width="5.140625" style="22" customWidth="1"/>
    <col min="9517" max="9517" width="24" style="22" customWidth="1"/>
    <col min="9518" max="9518" width="20.28515625" style="22" customWidth="1"/>
    <col min="9519" max="9519" width="18.140625" style="22" customWidth="1"/>
    <col min="9520" max="9520" width="20.28515625" style="22" bestFit="1" customWidth="1"/>
    <col min="9521" max="9521" width="9.140625" style="22"/>
    <col min="9522" max="9522" width="15.85546875" style="22" customWidth="1"/>
    <col min="9523" max="9523" width="16.28515625" style="22" customWidth="1"/>
    <col min="9524" max="9728" width="9.140625" style="22"/>
    <col min="9729" max="9729" width="9.28515625" style="22" customWidth="1"/>
    <col min="9730" max="9730" width="73.140625" style="22" customWidth="1"/>
    <col min="9731" max="9731" width="25.7109375" style="22" customWidth="1"/>
    <col min="9732" max="9732" width="21.28515625" style="22" bestFit="1" customWidth="1"/>
    <col min="9733" max="9733" width="20.42578125" style="22" customWidth="1"/>
    <col min="9734" max="9734" width="20.7109375" style="22" customWidth="1"/>
    <col min="9735" max="9735" width="21.140625" style="22" bestFit="1" customWidth="1"/>
    <col min="9736" max="9736" width="22.7109375" style="22" customWidth="1"/>
    <col min="9737" max="9737" width="22" style="22" customWidth="1"/>
    <col min="9738" max="9739" width="21.140625" style="22" customWidth="1"/>
    <col min="9740" max="9740" width="21.140625" style="22" bestFit="1" customWidth="1"/>
    <col min="9741" max="9741" width="26.85546875" style="22" bestFit="1" customWidth="1"/>
    <col min="9742" max="9742" width="22.42578125" style="22" customWidth="1"/>
    <col min="9743" max="9743" width="22.140625" style="22" customWidth="1"/>
    <col min="9744" max="9744" width="21.85546875" style="22" customWidth="1"/>
    <col min="9745" max="9745" width="22.140625" style="22" customWidth="1"/>
    <col min="9746" max="9746" width="22.42578125" style="22" customWidth="1"/>
    <col min="9747" max="9748" width="21.85546875" style="22" customWidth="1"/>
    <col min="9749" max="9752" width="22.42578125" style="22" customWidth="1"/>
    <col min="9753" max="9753" width="26.42578125" style="22" bestFit="1" customWidth="1"/>
    <col min="9754" max="9767" width="22.42578125" style="22" customWidth="1"/>
    <col min="9768" max="9768" width="23.28515625" style="22" customWidth="1"/>
    <col min="9769" max="9769" width="6.5703125" style="22" customWidth="1"/>
    <col min="9770" max="9770" width="0" style="22" hidden="1" customWidth="1"/>
    <col min="9771" max="9771" width="20.5703125" style="22" customWidth="1"/>
    <col min="9772" max="9772" width="5.140625" style="22" customWidth="1"/>
    <col min="9773" max="9773" width="24" style="22" customWidth="1"/>
    <col min="9774" max="9774" width="20.28515625" style="22" customWidth="1"/>
    <col min="9775" max="9775" width="18.140625" style="22" customWidth="1"/>
    <col min="9776" max="9776" width="20.28515625" style="22" bestFit="1" customWidth="1"/>
    <col min="9777" max="9777" width="9.140625" style="22"/>
    <col min="9778" max="9778" width="15.85546875" style="22" customWidth="1"/>
    <col min="9779" max="9779" width="16.28515625" style="22" customWidth="1"/>
    <col min="9780" max="9984" width="9.140625" style="22"/>
    <col min="9985" max="9985" width="9.28515625" style="22" customWidth="1"/>
    <col min="9986" max="9986" width="73.140625" style="22" customWidth="1"/>
    <col min="9987" max="9987" width="25.7109375" style="22" customWidth="1"/>
    <col min="9988" max="9988" width="21.28515625" style="22" bestFit="1" customWidth="1"/>
    <col min="9989" max="9989" width="20.42578125" style="22" customWidth="1"/>
    <col min="9990" max="9990" width="20.7109375" style="22" customWidth="1"/>
    <col min="9991" max="9991" width="21.140625" style="22" bestFit="1" customWidth="1"/>
    <col min="9992" max="9992" width="22.7109375" style="22" customWidth="1"/>
    <col min="9993" max="9993" width="22" style="22" customWidth="1"/>
    <col min="9994" max="9995" width="21.140625" style="22" customWidth="1"/>
    <col min="9996" max="9996" width="21.140625" style="22" bestFit="1" customWidth="1"/>
    <col min="9997" max="9997" width="26.85546875" style="22" bestFit="1" customWidth="1"/>
    <col min="9998" max="9998" width="22.42578125" style="22" customWidth="1"/>
    <col min="9999" max="9999" width="22.140625" style="22" customWidth="1"/>
    <col min="10000" max="10000" width="21.85546875" style="22" customWidth="1"/>
    <col min="10001" max="10001" width="22.140625" style="22" customWidth="1"/>
    <col min="10002" max="10002" width="22.42578125" style="22" customWidth="1"/>
    <col min="10003" max="10004" width="21.85546875" style="22" customWidth="1"/>
    <col min="10005" max="10008" width="22.42578125" style="22" customWidth="1"/>
    <col min="10009" max="10009" width="26.42578125" style="22" bestFit="1" customWidth="1"/>
    <col min="10010" max="10023" width="22.42578125" style="22" customWidth="1"/>
    <col min="10024" max="10024" width="23.28515625" style="22" customWidth="1"/>
    <col min="10025" max="10025" width="6.5703125" style="22" customWidth="1"/>
    <col min="10026" max="10026" width="0" style="22" hidden="1" customWidth="1"/>
    <col min="10027" max="10027" width="20.5703125" style="22" customWidth="1"/>
    <col min="10028" max="10028" width="5.140625" style="22" customWidth="1"/>
    <col min="10029" max="10029" width="24" style="22" customWidth="1"/>
    <col min="10030" max="10030" width="20.28515625" style="22" customWidth="1"/>
    <col min="10031" max="10031" width="18.140625" style="22" customWidth="1"/>
    <col min="10032" max="10032" width="20.28515625" style="22" bestFit="1" customWidth="1"/>
    <col min="10033" max="10033" width="9.140625" style="22"/>
    <col min="10034" max="10034" width="15.85546875" style="22" customWidth="1"/>
    <col min="10035" max="10035" width="16.28515625" style="22" customWidth="1"/>
    <col min="10036" max="10240" width="9.140625" style="22"/>
    <col min="10241" max="10241" width="9.28515625" style="22" customWidth="1"/>
    <col min="10242" max="10242" width="73.140625" style="22" customWidth="1"/>
    <col min="10243" max="10243" width="25.7109375" style="22" customWidth="1"/>
    <col min="10244" max="10244" width="21.28515625" style="22" bestFit="1" customWidth="1"/>
    <col min="10245" max="10245" width="20.42578125" style="22" customWidth="1"/>
    <col min="10246" max="10246" width="20.7109375" style="22" customWidth="1"/>
    <col min="10247" max="10247" width="21.140625" style="22" bestFit="1" customWidth="1"/>
    <col min="10248" max="10248" width="22.7109375" style="22" customWidth="1"/>
    <col min="10249" max="10249" width="22" style="22" customWidth="1"/>
    <col min="10250" max="10251" width="21.140625" style="22" customWidth="1"/>
    <col min="10252" max="10252" width="21.140625" style="22" bestFit="1" customWidth="1"/>
    <col min="10253" max="10253" width="26.85546875" style="22" bestFit="1" customWidth="1"/>
    <col min="10254" max="10254" width="22.42578125" style="22" customWidth="1"/>
    <col min="10255" max="10255" width="22.140625" style="22" customWidth="1"/>
    <col min="10256" max="10256" width="21.85546875" style="22" customWidth="1"/>
    <col min="10257" max="10257" width="22.140625" style="22" customWidth="1"/>
    <col min="10258" max="10258" width="22.42578125" style="22" customWidth="1"/>
    <col min="10259" max="10260" width="21.85546875" style="22" customWidth="1"/>
    <col min="10261" max="10264" width="22.42578125" style="22" customWidth="1"/>
    <col min="10265" max="10265" width="26.42578125" style="22" bestFit="1" customWidth="1"/>
    <col min="10266" max="10279" width="22.42578125" style="22" customWidth="1"/>
    <col min="10280" max="10280" width="23.28515625" style="22" customWidth="1"/>
    <col min="10281" max="10281" width="6.5703125" style="22" customWidth="1"/>
    <col min="10282" max="10282" width="0" style="22" hidden="1" customWidth="1"/>
    <col min="10283" max="10283" width="20.5703125" style="22" customWidth="1"/>
    <col min="10284" max="10284" width="5.140625" style="22" customWidth="1"/>
    <col min="10285" max="10285" width="24" style="22" customWidth="1"/>
    <col min="10286" max="10286" width="20.28515625" style="22" customWidth="1"/>
    <col min="10287" max="10287" width="18.140625" style="22" customWidth="1"/>
    <col min="10288" max="10288" width="20.28515625" style="22" bestFit="1" customWidth="1"/>
    <col min="10289" max="10289" width="9.140625" style="22"/>
    <col min="10290" max="10290" width="15.85546875" style="22" customWidth="1"/>
    <col min="10291" max="10291" width="16.28515625" style="22" customWidth="1"/>
    <col min="10292" max="10496" width="9.140625" style="22"/>
    <col min="10497" max="10497" width="9.28515625" style="22" customWidth="1"/>
    <col min="10498" max="10498" width="73.140625" style="22" customWidth="1"/>
    <col min="10499" max="10499" width="25.7109375" style="22" customWidth="1"/>
    <col min="10500" max="10500" width="21.28515625" style="22" bestFit="1" customWidth="1"/>
    <col min="10501" max="10501" width="20.42578125" style="22" customWidth="1"/>
    <col min="10502" max="10502" width="20.7109375" style="22" customWidth="1"/>
    <col min="10503" max="10503" width="21.140625" style="22" bestFit="1" customWidth="1"/>
    <col min="10504" max="10504" width="22.7109375" style="22" customWidth="1"/>
    <col min="10505" max="10505" width="22" style="22" customWidth="1"/>
    <col min="10506" max="10507" width="21.140625" style="22" customWidth="1"/>
    <col min="10508" max="10508" width="21.140625" style="22" bestFit="1" customWidth="1"/>
    <col min="10509" max="10509" width="26.85546875" style="22" bestFit="1" customWidth="1"/>
    <col min="10510" max="10510" width="22.42578125" style="22" customWidth="1"/>
    <col min="10511" max="10511" width="22.140625" style="22" customWidth="1"/>
    <col min="10512" max="10512" width="21.85546875" style="22" customWidth="1"/>
    <col min="10513" max="10513" width="22.140625" style="22" customWidth="1"/>
    <col min="10514" max="10514" width="22.42578125" style="22" customWidth="1"/>
    <col min="10515" max="10516" width="21.85546875" style="22" customWidth="1"/>
    <col min="10517" max="10520" width="22.42578125" style="22" customWidth="1"/>
    <col min="10521" max="10521" width="26.42578125" style="22" bestFit="1" customWidth="1"/>
    <col min="10522" max="10535" width="22.42578125" style="22" customWidth="1"/>
    <col min="10536" max="10536" width="23.28515625" style="22" customWidth="1"/>
    <col min="10537" max="10537" width="6.5703125" style="22" customWidth="1"/>
    <col min="10538" max="10538" width="0" style="22" hidden="1" customWidth="1"/>
    <col min="10539" max="10539" width="20.5703125" style="22" customWidth="1"/>
    <col min="10540" max="10540" width="5.140625" style="22" customWidth="1"/>
    <col min="10541" max="10541" width="24" style="22" customWidth="1"/>
    <col min="10542" max="10542" width="20.28515625" style="22" customWidth="1"/>
    <col min="10543" max="10543" width="18.140625" style="22" customWidth="1"/>
    <col min="10544" max="10544" width="20.28515625" style="22" bestFit="1" customWidth="1"/>
    <col min="10545" max="10545" width="9.140625" style="22"/>
    <col min="10546" max="10546" width="15.85546875" style="22" customWidth="1"/>
    <col min="10547" max="10547" width="16.28515625" style="22" customWidth="1"/>
    <col min="10548" max="10752" width="9.140625" style="22"/>
    <col min="10753" max="10753" width="9.28515625" style="22" customWidth="1"/>
    <col min="10754" max="10754" width="73.140625" style="22" customWidth="1"/>
    <col min="10755" max="10755" width="25.7109375" style="22" customWidth="1"/>
    <col min="10756" max="10756" width="21.28515625" style="22" bestFit="1" customWidth="1"/>
    <col min="10757" max="10757" width="20.42578125" style="22" customWidth="1"/>
    <col min="10758" max="10758" width="20.7109375" style="22" customWidth="1"/>
    <col min="10759" max="10759" width="21.140625" style="22" bestFit="1" customWidth="1"/>
    <col min="10760" max="10760" width="22.7109375" style="22" customWidth="1"/>
    <col min="10761" max="10761" width="22" style="22" customWidth="1"/>
    <col min="10762" max="10763" width="21.140625" style="22" customWidth="1"/>
    <col min="10764" max="10764" width="21.140625" style="22" bestFit="1" customWidth="1"/>
    <col min="10765" max="10765" width="26.85546875" style="22" bestFit="1" customWidth="1"/>
    <col min="10766" max="10766" width="22.42578125" style="22" customWidth="1"/>
    <col min="10767" max="10767" width="22.140625" style="22" customWidth="1"/>
    <col min="10768" max="10768" width="21.85546875" style="22" customWidth="1"/>
    <col min="10769" max="10769" width="22.140625" style="22" customWidth="1"/>
    <col min="10770" max="10770" width="22.42578125" style="22" customWidth="1"/>
    <col min="10771" max="10772" width="21.85546875" style="22" customWidth="1"/>
    <col min="10773" max="10776" width="22.42578125" style="22" customWidth="1"/>
    <col min="10777" max="10777" width="26.42578125" style="22" bestFit="1" customWidth="1"/>
    <col min="10778" max="10791" width="22.42578125" style="22" customWidth="1"/>
    <col min="10792" max="10792" width="23.28515625" style="22" customWidth="1"/>
    <col min="10793" max="10793" width="6.5703125" style="22" customWidth="1"/>
    <col min="10794" max="10794" width="0" style="22" hidden="1" customWidth="1"/>
    <col min="10795" max="10795" width="20.5703125" style="22" customWidth="1"/>
    <col min="10796" max="10796" width="5.140625" style="22" customWidth="1"/>
    <col min="10797" max="10797" width="24" style="22" customWidth="1"/>
    <col min="10798" max="10798" width="20.28515625" style="22" customWidth="1"/>
    <col min="10799" max="10799" width="18.140625" style="22" customWidth="1"/>
    <col min="10800" max="10800" width="20.28515625" style="22" bestFit="1" customWidth="1"/>
    <col min="10801" max="10801" width="9.140625" style="22"/>
    <col min="10802" max="10802" width="15.85546875" style="22" customWidth="1"/>
    <col min="10803" max="10803" width="16.28515625" style="22" customWidth="1"/>
    <col min="10804" max="11008" width="9.140625" style="22"/>
    <col min="11009" max="11009" width="9.28515625" style="22" customWidth="1"/>
    <col min="11010" max="11010" width="73.140625" style="22" customWidth="1"/>
    <col min="11011" max="11011" width="25.7109375" style="22" customWidth="1"/>
    <col min="11012" max="11012" width="21.28515625" style="22" bestFit="1" customWidth="1"/>
    <col min="11013" max="11013" width="20.42578125" style="22" customWidth="1"/>
    <col min="11014" max="11014" width="20.7109375" style="22" customWidth="1"/>
    <col min="11015" max="11015" width="21.140625" style="22" bestFit="1" customWidth="1"/>
    <col min="11016" max="11016" width="22.7109375" style="22" customWidth="1"/>
    <col min="11017" max="11017" width="22" style="22" customWidth="1"/>
    <col min="11018" max="11019" width="21.140625" style="22" customWidth="1"/>
    <col min="11020" max="11020" width="21.140625" style="22" bestFit="1" customWidth="1"/>
    <col min="11021" max="11021" width="26.85546875" style="22" bestFit="1" customWidth="1"/>
    <col min="11022" max="11022" width="22.42578125" style="22" customWidth="1"/>
    <col min="11023" max="11023" width="22.140625" style="22" customWidth="1"/>
    <col min="11024" max="11024" width="21.85546875" style="22" customWidth="1"/>
    <col min="11025" max="11025" width="22.140625" style="22" customWidth="1"/>
    <col min="11026" max="11026" width="22.42578125" style="22" customWidth="1"/>
    <col min="11027" max="11028" width="21.85546875" style="22" customWidth="1"/>
    <col min="11029" max="11032" width="22.42578125" style="22" customWidth="1"/>
    <col min="11033" max="11033" width="26.42578125" style="22" bestFit="1" customWidth="1"/>
    <col min="11034" max="11047" width="22.42578125" style="22" customWidth="1"/>
    <col min="11048" max="11048" width="23.28515625" style="22" customWidth="1"/>
    <col min="11049" max="11049" width="6.5703125" style="22" customWidth="1"/>
    <col min="11050" max="11050" width="0" style="22" hidden="1" customWidth="1"/>
    <col min="11051" max="11051" width="20.5703125" style="22" customWidth="1"/>
    <col min="11052" max="11052" width="5.140625" style="22" customWidth="1"/>
    <col min="11053" max="11053" width="24" style="22" customWidth="1"/>
    <col min="11054" max="11054" width="20.28515625" style="22" customWidth="1"/>
    <col min="11055" max="11055" width="18.140625" style="22" customWidth="1"/>
    <col min="11056" max="11056" width="20.28515625" style="22" bestFit="1" customWidth="1"/>
    <col min="11057" max="11057" width="9.140625" style="22"/>
    <col min="11058" max="11058" width="15.85546875" style="22" customWidth="1"/>
    <col min="11059" max="11059" width="16.28515625" style="22" customWidth="1"/>
    <col min="11060" max="11264" width="9.140625" style="22"/>
    <col min="11265" max="11265" width="9.28515625" style="22" customWidth="1"/>
    <col min="11266" max="11266" width="73.140625" style="22" customWidth="1"/>
    <col min="11267" max="11267" width="25.7109375" style="22" customWidth="1"/>
    <col min="11268" max="11268" width="21.28515625" style="22" bestFit="1" customWidth="1"/>
    <col min="11269" max="11269" width="20.42578125" style="22" customWidth="1"/>
    <col min="11270" max="11270" width="20.7109375" style="22" customWidth="1"/>
    <col min="11271" max="11271" width="21.140625" style="22" bestFit="1" customWidth="1"/>
    <col min="11272" max="11272" width="22.7109375" style="22" customWidth="1"/>
    <col min="11273" max="11273" width="22" style="22" customWidth="1"/>
    <col min="11274" max="11275" width="21.140625" style="22" customWidth="1"/>
    <col min="11276" max="11276" width="21.140625" style="22" bestFit="1" customWidth="1"/>
    <col min="11277" max="11277" width="26.85546875" style="22" bestFit="1" customWidth="1"/>
    <col min="11278" max="11278" width="22.42578125" style="22" customWidth="1"/>
    <col min="11279" max="11279" width="22.140625" style="22" customWidth="1"/>
    <col min="11280" max="11280" width="21.85546875" style="22" customWidth="1"/>
    <col min="11281" max="11281" width="22.140625" style="22" customWidth="1"/>
    <col min="11282" max="11282" width="22.42578125" style="22" customWidth="1"/>
    <col min="11283" max="11284" width="21.85546875" style="22" customWidth="1"/>
    <col min="11285" max="11288" width="22.42578125" style="22" customWidth="1"/>
    <col min="11289" max="11289" width="26.42578125" style="22" bestFit="1" customWidth="1"/>
    <col min="11290" max="11303" width="22.42578125" style="22" customWidth="1"/>
    <col min="11304" max="11304" width="23.28515625" style="22" customWidth="1"/>
    <col min="11305" max="11305" width="6.5703125" style="22" customWidth="1"/>
    <col min="11306" max="11306" width="0" style="22" hidden="1" customWidth="1"/>
    <col min="11307" max="11307" width="20.5703125" style="22" customWidth="1"/>
    <col min="11308" max="11308" width="5.140625" style="22" customWidth="1"/>
    <col min="11309" max="11309" width="24" style="22" customWidth="1"/>
    <col min="11310" max="11310" width="20.28515625" style="22" customWidth="1"/>
    <col min="11311" max="11311" width="18.140625" style="22" customWidth="1"/>
    <col min="11312" max="11312" width="20.28515625" style="22" bestFit="1" customWidth="1"/>
    <col min="11313" max="11313" width="9.140625" style="22"/>
    <col min="11314" max="11314" width="15.85546875" style="22" customWidth="1"/>
    <col min="11315" max="11315" width="16.28515625" style="22" customWidth="1"/>
    <col min="11316" max="11520" width="9.140625" style="22"/>
    <col min="11521" max="11521" width="9.28515625" style="22" customWidth="1"/>
    <col min="11522" max="11522" width="73.140625" style="22" customWidth="1"/>
    <col min="11523" max="11523" width="25.7109375" style="22" customWidth="1"/>
    <col min="11524" max="11524" width="21.28515625" style="22" bestFit="1" customWidth="1"/>
    <col min="11525" max="11525" width="20.42578125" style="22" customWidth="1"/>
    <col min="11526" max="11526" width="20.7109375" style="22" customWidth="1"/>
    <col min="11527" max="11527" width="21.140625" style="22" bestFit="1" customWidth="1"/>
    <col min="11528" max="11528" width="22.7109375" style="22" customWidth="1"/>
    <col min="11529" max="11529" width="22" style="22" customWidth="1"/>
    <col min="11530" max="11531" width="21.140625" style="22" customWidth="1"/>
    <col min="11532" max="11532" width="21.140625" style="22" bestFit="1" customWidth="1"/>
    <col min="11533" max="11533" width="26.85546875" style="22" bestFit="1" customWidth="1"/>
    <col min="11534" max="11534" width="22.42578125" style="22" customWidth="1"/>
    <col min="11535" max="11535" width="22.140625" style="22" customWidth="1"/>
    <col min="11536" max="11536" width="21.85546875" style="22" customWidth="1"/>
    <col min="11537" max="11537" width="22.140625" style="22" customWidth="1"/>
    <col min="11538" max="11538" width="22.42578125" style="22" customWidth="1"/>
    <col min="11539" max="11540" width="21.85546875" style="22" customWidth="1"/>
    <col min="11541" max="11544" width="22.42578125" style="22" customWidth="1"/>
    <col min="11545" max="11545" width="26.42578125" style="22" bestFit="1" customWidth="1"/>
    <col min="11546" max="11559" width="22.42578125" style="22" customWidth="1"/>
    <col min="11560" max="11560" width="23.28515625" style="22" customWidth="1"/>
    <col min="11561" max="11561" width="6.5703125" style="22" customWidth="1"/>
    <col min="11562" max="11562" width="0" style="22" hidden="1" customWidth="1"/>
    <col min="11563" max="11563" width="20.5703125" style="22" customWidth="1"/>
    <col min="11564" max="11564" width="5.140625" style="22" customWidth="1"/>
    <col min="11565" max="11565" width="24" style="22" customWidth="1"/>
    <col min="11566" max="11566" width="20.28515625" style="22" customWidth="1"/>
    <col min="11567" max="11567" width="18.140625" style="22" customWidth="1"/>
    <col min="11568" max="11568" width="20.28515625" style="22" bestFit="1" customWidth="1"/>
    <col min="11569" max="11569" width="9.140625" style="22"/>
    <col min="11570" max="11570" width="15.85546875" style="22" customWidth="1"/>
    <col min="11571" max="11571" width="16.28515625" style="22" customWidth="1"/>
    <col min="11572" max="11776" width="9.140625" style="22"/>
    <col min="11777" max="11777" width="9.28515625" style="22" customWidth="1"/>
    <col min="11778" max="11778" width="73.140625" style="22" customWidth="1"/>
    <col min="11779" max="11779" width="25.7109375" style="22" customWidth="1"/>
    <col min="11780" max="11780" width="21.28515625" style="22" bestFit="1" customWidth="1"/>
    <col min="11781" max="11781" width="20.42578125" style="22" customWidth="1"/>
    <col min="11782" max="11782" width="20.7109375" style="22" customWidth="1"/>
    <col min="11783" max="11783" width="21.140625" style="22" bestFit="1" customWidth="1"/>
    <col min="11784" max="11784" width="22.7109375" style="22" customWidth="1"/>
    <col min="11785" max="11785" width="22" style="22" customWidth="1"/>
    <col min="11786" max="11787" width="21.140625" style="22" customWidth="1"/>
    <col min="11788" max="11788" width="21.140625" style="22" bestFit="1" customWidth="1"/>
    <col min="11789" max="11789" width="26.85546875" style="22" bestFit="1" customWidth="1"/>
    <col min="11790" max="11790" width="22.42578125" style="22" customWidth="1"/>
    <col min="11791" max="11791" width="22.140625" style="22" customWidth="1"/>
    <col min="11792" max="11792" width="21.85546875" style="22" customWidth="1"/>
    <col min="11793" max="11793" width="22.140625" style="22" customWidth="1"/>
    <col min="11794" max="11794" width="22.42578125" style="22" customWidth="1"/>
    <col min="11795" max="11796" width="21.85546875" style="22" customWidth="1"/>
    <col min="11797" max="11800" width="22.42578125" style="22" customWidth="1"/>
    <col min="11801" max="11801" width="26.42578125" style="22" bestFit="1" customWidth="1"/>
    <col min="11802" max="11815" width="22.42578125" style="22" customWidth="1"/>
    <col min="11816" max="11816" width="23.28515625" style="22" customWidth="1"/>
    <col min="11817" max="11817" width="6.5703125" style="22" customWidth="1"/>
    <col min="11818" max="11818" width="0" style="22" hidden="1" customWidth="1"/>
    <col min="11819" max="11819" width="20.5703125" style="22" customWidth="1"/>
    <col min="11820" max="11820" width="5.140625" style="22" customWidth="1"/>
    <col min="11821" max="11821" width="24" style="22" customWidth="1"/>
    <col min="11822" max="11822" width="20.28515625" style="22" customWidth="1"/>
    <col min="11823" max="11823" width="18.140625" style="22" customWidth="1"/>
    <col min="11824" max="11824" width="20.28515625" style="22" bestFit="1" customWidth="1"/>
    <col min="11825" max="11825" width="9.140625" style="22"/>
    <col min="11826" max="11826" width="15.85546875" style="22" customWidth="1"/>
    <col min="11827" max="11827" width="16.28515625" style="22" customWidth="1"/>
    <col min="11828" max="12032" width="9.140625" style="22"/>
    <col min="12033" max="12033" width="9.28515625" style="22" customWidth="1"/>
    <col min="12034" max="12034" width="73.140625" style="22" customWidth="1"/>
    <col min="12035" max="12035" width="25.7109375" style="22" customWidth="1"/>
    <col min="12036" max="12036" width="21.28515625" style="22" bestFit="1" customWidth="1"/>
    <col min="12037" max="12037" width="20.42578125" style="22" customWidth="1"/>
    <col min="12038" max="12038" width="20.7109375" style="22" customWidth="1"/>
    <col min="12039" max="12039" width="21.140625" style="22" bestFit="1" customWidth="1"/>
    <col min="12040" max="12040" width="22.7109375" style="22" customWidth="1"/>
    <col min="12041" max="12041" width="22" style="22" customWidth="1"/>
    <col min="12042" max="12043" width="21.140625" style="22" customWidth="1"/>
    <col min="12044" max="12044" width="21.140625" style="22" bestFit="1" customWidth="1"/>
    <col min="12045" max="12045" width="26.85546875" style="22" bestFit="1" customWidth="1"/>
    <col min="12046" max="12046" width="22.42578125" style="22" customWidth="1"/>
    <col min="12047" max="12047" width="22.140625" style="22" customWidth="1"/>
    <col min="12048" max="12048" width="21.85546875" style="22" customWidth="1"/>
    <col min="12049" max="12049" width="22.140625" style="22" customWidth="1"/>
    <col min="12050" max="12050" width="22.42578125" style="22" customWidth="1"/>
    <col min="12051" max="12052" width="21.85546875" style="22" customWidth="1"/>
    <col min="12053" max="12056" width="22.42578125" style="22" customWidth="1"/>
    <col min="12057" max="12057" width="26.42578125" style="22" bestFit="1" customWidth="1"/>
    <col min="12058" max="12071" width="22.42578125" style="22" customWidth="1"/>
    <col min="12072" max="12072" width="23.28515625" style="22" customWidth="1"/>
    <col min="12073" max="12073" width="6.5703125" style="22" customWidth="1"/>
    <col min="12074" max="12074" width="0" style="22" hidden="1" customWidth="1"/>
    <col min="12075" max="12075" width="20.5703125" style="22" customWidth="1"/>
    <col min="12076" max="12076" width="5.140625" style="22" customWidth="1"/>
    <col min="12077" max="12077" width="24" style="22" customWidth="1"/>
    <col min="12078" max="12078" width="20.28515625" style="22" customWidth="1"/>
    <col min="12079" max="12079" width="18.140625" style="22" customWidth="1"/>
    <col min="12080" max="12080" width="20.28515625" style="22" bestFit="1" customWidth="1"/>
    <col min="12081" max="12081" width="9.140625" style="22"/>
    <col min="12082" max="12082" width="15.85546875" style="22" customWidth="1"/>
    <col min="12083" max="12083" width="16.28515625" style="22" customWidth="1"/>
    <col min="12084" max="12288" width="9.140625" style="22"/>
    <col min="12289" max="12289" width="9.28515625" style="22" customWidth="1"/>
    <col min="12290" max="12290" width="73.140625" style="22" customWidth="1"/>
    <col min="12291" max="12291" width="25.7109375" style="22" customWidth="1"/>
    <col min="12292" max="12292" width="21.28515625" style="22" bestFit="1" customWidth="1"/>
    <col min="12293" max="12293" width="20.42578125" style="22" customWidth="1"/>
    <col min="12294" max="12294" width="20.7109375" style="22" customWidth="1"/>
    <col min="12295" max="12295" width="21.140625" style="22" bestFit="1" customWidth="1"/>
    <col min="12296" max="12296" width="22.7109375" style="22" customWidth="1"/>
    <col min="12297" max="12297" width="22" style="22" customWidth="1"/>
    <col min="12298" max="12299" width="21.140625" style="22" customWidth="1"/>
    <col min="12300" max="12300" width="21.140625" style="22" bestFit="1" customWidth="1"/>
    <col min="12301" max="12301" width="26.85546875" style="22" bestFit="1" customWidth="1"/>
    <col min="12302" max="12302" width="22.42578125" style="22" customWidth="1"/>
    <col min="12303" max="12303" width="22.140625" style="22" customWidth="1"/>
    <col min="12304" max="12304" width="21.85546875" style="22" customWidth="1"/>
    <col min="12305" max="12305" width="22.140625" style="22" customWidth="1"/>
    <col min="12306" max="12306" width="22.42578125" style="22" customWidth="1"/>
    <col min="12307" max="12308" width="21.85546875" style="22" customWidth="1"/>
    <col min="12309" max="12312" width="22.42578125" style="22" customWidth="1"/>
    <col min="12313" max="12313" width="26.42578125" style="22" bestFit="1" customWidth="1"/>
    <col min="12314" max="12327" width="22.42578125" style="22" customWidth="1"/>
    <col min="12328" max="12328" width="23.28515625" style="22" customWidth="1"/>
    <col min="12329" max="12329" width="6.5703125" style="22" customWidth="1"/>
    <col min="12330" max="12330" width="0" style="22" hidden="1" customWidth="1"/>
    <col min="12331" max="12331" width="20.5703125" style="22" customWidth="1"/>
    <col min="12332" max="12332" width="5.140625" style="22" customWidth="1"/>
    <col min="12333" max="12333" width="24" style="22" customWidth="1"/>
    <col min="12334" max="12334" width="20.28515625" style="22" customWidth="1"/>
    <col min="12335" max="12335" width="18.140625" style="22" customWidth="1"/>
    <col min="12336" max="12336" width="20.28515625" style="22" bestFit="1" customWidth="1"/>
    <col min="12337" max="12337" width="9.140625" style="22"/>
    <col min="12338" max="12338" width="15.85546875" style="22" customWidth="1"/>
    <col min="12339" max="12339" width="16.28515625" style="22" customWidth="1"/>
    <col min="12340" max="12544" width="9.140625" style="22"/>
    <col min="12545" max="12545" width="9.28515625" style="22" customWidth="1"/>
    <col min="12546" max="12546" width="73.140625" style="22" customWidth="1"/>
    <col min="12547" max="12547" width="25.7109375" style="22" customWidth="1"/>
    <col min="12548" max="12548" width="21.28515625" style="22" bestFit="1" customWidth="1"/>
    <col min="12549" max="12549" width="20.42578125" style="22" customWidth="1"/>
    <col min="12550" max="12550" width="20.7109375" style="22" customWidth="1"/>
    <col min="12551" max="12551" width="21.140625" style="22" bestFit="1" customWidth="1"/>
    <col min="12552" max="12552" width="22.7109375" style="22" customWidth="1"/>
    <col min="12553" max="12553" width="22" style="22" customWidth="1"/>
    <col min="12554" max="12555" width="21.140625" style="22" customWidth="1"/>
    <col min="12556" max="12556" width="21.140625" style="22" bestFit="1" customWidth="1"/>
    <col min="12557" max="12557" width="26.85546875" style="22" bestFit="1" customWidth="1"/>
    <col min="12558" max="12558" width="22.42578125" style="22" customWidth="1"/>
    <col min="12559" max="12559" width="22.140625" style="22" customWidth="1"/>
    <col min="12560" max="12560" width="21.85546875" style="22" customWidth="1"/>
    <col min="12561" max="12561" width="22.140625" style="22" customWidth="1"/>
    <col min="12562" max="12562" width="22.42578125" style="22" customWidth="1"/>
    <col min="12563" max="12564" width="21.85546875" style="22" customWidth="1"/>
    <col min="12565" max="12568" width="22.42578125" style="22" customWidth="1"/>
    <col min="12569" max="12569" width="26.42578125" style="22" bestFit="1" customWidth="1"/>
    <col min="12570" max="12583" width="22.42578125" style="22" customWidth="1"/>
    <col min="12584" max="12584" width="23.28515625" style="22" customWidth="1"/>
    <col min="12585" max="12585" width="6.5703125" style="22" customWidth="1"/>
    <col min="12586" max="12586" width="0" style="22" hidden="1" customWidth="1"/>
    <col min="12587" max="12587" width="20.5703125" style="22" customWidth="1"/>
    <col min="12588" max="12588" width="5.140625" style="22" customWidth="1"/>
    <col min="12589" max="12589" width="24" style="22" customWidth="1"/>
    <col min="12590" max="12590" width="20.28515625" style="22" customWidth="1"/>
    <col min="12591" max="12591" width="18.140625" style="22" customWidth="1"/>
    <col min="12592" max="12592" width="20.28515625" style="22" bestFit="1" customWidth="1"/>
    <col min="12593" max="12593" width="9.140625" style="22"/>
    <col min="12594" max="12594" width="15.85546875" style="22" customWidth="1"/>
    <col min="12595" max="12595" width="16.28515625" style="22" customWidth="1"/>
    <col min="12596" max="12800" width="9.140625" style="22"/>
    <col min="12801" max="12801" width="9.28515625" style="22" customWidth="1"/>
    <col min="12802" max="12802" width="73.140625" style="22" customWidth="1"/>
    <col min="12803" max="12803" width="25.7109375" style="22" customWidth="1"/>
    <col min="12804" max="12804" width="21.28515625" style="22" bestFit="1" customWidth="1"/>
    <col min="12805" max="12805" width="20.42578125" style="22" customWidth="1"/>
    <col min="12806" max="12806" width="20.7109375" style="22" customWidth="1"/>
    <col min="12807" max="12807" width="21.140625" style="22" bestFit="1" customWidth="1"/>
    <col min="12808" max="12808" width="22.7109375" style="22" customWidth="1"/>
    <col min="12809" max="12809" width="22" style="22" customWidth="1"/>
    <col min="12810" max="12811" width="21.140625" style="22" customWidth="1"/>
    <col min="12812" max="12812" width="21.140625" style="22" bestFit="1" customWidth="1"/>
    <col min="12813" max="12813" width="26.85546875" style="22" bestFit="1" customWidth="1"/>
    <col min="12814" max="12814" width="22.42578125" style="22" customWidth="1"/>
    <col min="12815" max="12815" width="22.140625" style="22" customWidth="1"/>
    <col min="12816" max="12816" width="21.85546875" style="22" customWidth="1"/>
    <col min="12817" max="12817" width="22.140625" style="22" customWidth="1"/>
    <col min="12818" max="12818" width="22.42578125" style="22" customWidth="1"/>
    <col min="12819" max="12820" width="21.85546875" style="22" customWidth="1"/>
    <col min="12821" max="12824" width="22.42578125" style="22" customWidth="1"/>
    <col min="12825" max="12825" width="26.42578125" style="22" bestFit="1" customWidth="1"/>
    <col min="12826" max="12839" width="22.42578125" style="22" customWidth="1"/>
    <col min="12840" max="12840" width="23.28515625" style="22" customWidth="1"/>
    <col min="12841" max="12841" width="6.5703125" style="22" customWidth="1"/>
    <col min="12842" max="12842" width="0" style="22" hidden="1" customWidth="1"/>
    <col min="12843" max="12843" width="20.5703125" style="22" customWidth="1"/>
    <col min="12844" max="12844" width="5.140625" style="22" customWidth="1"/>
    <col min="12845" max="12845" width="24" style="22" customWidth="1"/>
    <col min="12846" max="12846" width="20.28515625" style="22" customWidth="1"/>
    <col min="12847" max="12847" width="18.140625" style="22" customWidth="1"/>
    <col min="12848" max="12848" width="20.28515625" style="22" bestFit="1" customWidth="1"/>
    <col min="12849" max="12849" width="9.140625" style="22"/>
    <col min="12850" max="12850" width="15.85546875" style="22" customWidth="1"/>
    <col min="12851" max="12851" width="16.28515625" style="22" customWidth="1"/>
    <col min="12852" max="13056" width="9.140625" style="22"/>
    <col min="13057" max="13057" width="9.28515625" style="22" customWidth="1"/>
    <col min="13058" max="13058" width="73.140625" style="22" customWidth="1"/>
    <col min="13059" max="13059" width="25.7109375" style="22" customWidth="1"/>
    <col min="13060" max="13060" width="21.28515625" style="22" bestFit="1" customWidth="1"/>
    <col min="13061" max="13061" width="20.42578125" style="22" customWidth="1"/>
    <col min="13062" max="13062" width="20.7109375" style="22" customWidth="1"/>
    <col min="13063" max="13063" width="21.140625" style="22" bestFit="1" customWidth="1"/>
    <col min="13064" max="13064" width="22.7109375" style="22" customWidth="1"/>
    <col min="13065" max="13065" width="22" style="22" customWidth="1"/>
    <col min="13066" max="13067" width="21.140625" style="22" customWidth="1"/>
    <col min="13068" max="13068" width="21.140625" style="22" bestFit="1" customWidth="1"/>
    <col min="13069" max="13069" width="26.85546875" style="22" bestFit="1" customWidth="1"/>
    <col min="13070" max="13070" width="22.42578125" style="22" customWidth="1"/>
    <col min="13071" max="13071" width="22.140625" style="22" customWidth="1"/>
    <col min="13072" max="13072" width="21.85546875" style="22" customWidth="1"/>
    <col min="13073" max="13073" width="22.140625" style="22" customWidth="1"/>
    <col min="13074" max="13074" width="22.42578125" style="22" customWidth="1"/>
    <col min="13075" max="13076" width="21.85546875" style="22" customWidth="1"/>
    <col min="13077" max="13080" width="22.42578125" style="22" customWidth="1"/>
    <col min="13081" max="13081" width="26.42578125" style="22" bestFit="1" customWidth="1"/>
    <col min="13082" max="13095" width="22.42578125" style="22" customWidth="1"/>
    <col min="13096" max="13096" width="23.28515625" style="22" customWidth="1"/>
    <col min="13097" max="13097" width="6.5703125" style="22" customWidth="1"/>
    <col min="13098" max="13098" width="0" style="22" hidden="1" customWidth="1"/>
    <col min="13099" max="13099" width="20.5703125" style="22" customWidth="1"/>
    <col min="13100" max="13100" width="5.140625" style="22" customWidth="1"/>
    <col min="13101" max="13101" width="24" style="22" customWidth="1"/>
    <col min="13102" max="13102" width="20.28515625" style="22" customWidth="1"/>
    <col min="13103" max="13103" width="18.140625" style="22" customWidth="1"/>
    <col min="13104" max="13104" width="20.28515625" style="22" bestFit="1" customWidth="1"/>
    <col min="13105" max="13105" width="9.140625" style="22"/>
    <col min="13106" max="13106" width="15.85546875" style="22" customWidth="1"/>
    <col min="13107" max="13107" width="16.28515625" style="22" customWidth="1"/>
    <col min="13108" max="13312" width="9.140625" style="22"/>
    <col min="13313" max="13313" width="9.28515625" style="22" customWidth="1"/>
    <col min="13314" max="13314" width="73.140625" style="22" customWidth="1"/>
    <col min="13315" max="13315" width="25.7109375" style="22" customWidth="1"/>
    <col min="13316" max="13316" width="21.28515625" style="22" bestFit="1" customWidth="1"/>
    <col min="13317" max="13317" width="20.42578125" style="22" customWidth="1"/>
    <col min="13318" max="13318" width="20.7109375" style="22" customWidth="1"/>
    <col min="13319" max="13319" width="21.140625" style="22" bestFit="1" customWidth="1"/>
    <col min="13320" max="13320" width="22.7109375" style="22" customWidth="1"/>
    <col min="13321" max="13321" width="22" style="22" customWidth="1"/>
    <col min="13322" max="13323" width="21.140625" style="22" customWidth="1"/>
    <col min="13324" max="13324" width="21.140625" style="22" bestFit="1" customWidth="1"/>
    <col min="13325" max="13325" width="26.85546875" style="22" bestFit="1" customWidth="1"/>
    <col min="13326" max="13326" width="22.42578125" style="22" customWidth="1"/>
    <col min="13327" max="13327" width="22.140625" style="22" customWidth="1"/>
    <col min="13328" max="13328" width="21.85546875" style="22" customWidth="1"/>
    <col min="13329" max="13329" width="22.140625" style="22" customWidth="1"/>
    <col min="13330" max="13330" width="22.42578125" style="22" customWidth="1"/>
    <col min="13331" max="13332" width="21.85546875" style="22" customWidth="1"/>
    <col min="13333" max="13336" width="22.42578125" style="22" customWidth="1"/>
    <col min="13337" max="13337" width="26.42578125" style="22" bestFit="1" customWidth="1"/>
    <col min="13338" max="13351" width="22.42578125" style="22" customWidth="1"/>
    <col min="13352" max="13352" width="23.28515625" style="22" customWidth="1"/>
    <col min="13353" max="13353" width="6.5703125" style="22" customWidth="1"/>
    <col min="13354" max="13354" width="0" style="22" hidden="1" customWidth="1"/>
    <col min="13355" max="13355" width="20.5703125" style="22" customWidth="1"/>
    <col min="13356" max="13356" width="5.140625" style="22" customWidth="1"/>
    <col min="13357" max="13357" width="24" style="22" customWidth="1"/>
    <col min="13358" max="13358" width="20.28515625" style="22" customWidth="1"/>
    <col min="13359" max="13359" width="18.140625" style="22" customWidth="1"/>
    <col min="13360" max="13360" width="20.28515625" style="22" bestFit="1" customWidth="1"/>
    <col min="13361" max="13361" width="9.140625" style="22"/>
    <col min="13362" max="13362" width="15.85546875" style="22" customWidth="1"/>
    <col min="13363" max="13363" width="16.28515625" style="22" customWidth="1"/>
    <col min="13364" max="13568" width="9.140625" style="22"/>
    <col min="13569" max="13569" width="9.28515625" style="22" customWidth="1"/>
    <col min="13570" max="13570" width="73.140625" style="22" customWidth="1"/>
    <col min="13571" max="13571" width="25.7109375" style="22" customWidth="1"/>
    <col min="13572" max="13572" width="21.28515625" style="22" bestFit="1" customWidth="1"/>
    <col min="13573" max="13573" width="20.42578125" style="22" customWidth="1"/>
    <col min="13574" max="13574" width="20.7109375" style="22" customWidth="1"/>
    <col min="13575" max="13575" width="21.140625" style="22" bestFit="1" customWidth="1"/>
    <col min="13576" max="13576" width="22.7109375" style="22" customWidth="1"/>
    <col min="13577" max="13577" width="22" style="22" customWidth="1"/>
    <col min="13578" max="13579" width="21.140625" style="22" customWidth="1"/>
    <col min="13580" max="13580" width="21.140625" style="22" bestFit="1" customWidth="1"/>
    <col min="13581" max="13581" width="26.85546875" style="22" bestFit="1" customWidth="1"/>
    <col min="13582" max="13582" width="22.42578125" style="22" customWidth="1"/>
    <col min="13583" max="13583" width="22.140625" style="22" customWidth="1"/>
    <col min="13584" max="13584" width="21.85546875" style="22" customWidth="1"/>
    <col min="13585" max="13585" width="22.140625" style="22" customWidth="1"/>
    <col min="13586" max="13586" width="22.42578125" style="22" customWidth="1"/>
    <col min="13587" max="13588" width="21.85546875" style="22" customWidth="1"/>
    <col min="13589" max="13592" width="22.42578125" style="22" customWidth="1"/>
    <col min="13593" max="13593" width="26.42578125" style="22" bestFit="1" customWidth="1"/>
    <col min="13594" max="13607" width="22.42578125" style="22" customWidth="1"/>
    <col min="13608" max="13608" width="23.28515625" style="22" customWidth="1"/>
    <col min="13609" max="13609" width="6.5703125" style="22" customWidth="1"/>
    <col min="13610" max="13610" width="0" style="22" hidden="1" customWidth="1"/>
    <col min="13611" max="13611" width="20.5703125" style="22" customWidth="1"/>
    <col min="13612" max="13612" width="5.140625" style="22" customWidth="1"/>
    <col min="13613" max="13613" width="24" style="22" customWidth="1"/>
    <col min="13614" max="13614" width="20.28515625" style="22" customWidth="1"/>
    <col min="13615" max="13615" width="18.140625" style="22" customWidth="1"/>
    <col min="13616" max="13616" width="20.28515625" style="22" bestFit="1" customWidth="1"/>
    <col min="13617" max="13617" width="9.140625" style="22"/>
    <col min="13618" max="13618" width="15.85546875" style="22" customWidth="1"/>
    <col min="13619" max="13619" width="16.28515625" style="22" customWidth="1"/>
    <col min="13620" max="13824" width="9.140625" style="22"/>
    <col min="13825" max="13825" width="9.28515625" style="22" customWidth="1"/>
    <col min="13826" max="13826" width="73.140625" style="22" customWidth="1"/>
    <col min="13827" max="13827" width="25.7109375" style="22" customWidth="1"/>
    <col min="13828" max="13828" width="21.28515625" style="22" bestFit="1" customWidth="1"/>
    <col min="13829" max="13829" width="20.42578125" style="22" customWidth="1"/>
    <col min="13830" max="13830" width="20.7109375" style="22" customWidth="1"/>
    <col min="13831" max="13831" width="21.140625" style="22" bestFit="1" customWidth="1"/>
    <col min="13832" max="13832" width="22.7109375" style="22" customWidth="1"/>
    <col min="13833" max="13833" width="22" style="22" customWidth="1"/>
    <col min="13834" max="13835" width="21.140625" style="22" customWidth="1"/>
    <col min="13836" max="13836" width="21.140625" style="22" bestFit="1" customWidth="1"/>
    <col min="13837" max="13837" width="26.85546875" style="22" bestFit="1" customWidth="1"/>
    <col min="13838" max="13838" width="22.42578125" style="22" customWidth="1"/>
    <col min="13839" max="13839" width="22.140625" style="22" customWidth="1"/>
    <col min="13840" max="13840" width="21.85546875" style="22" customWidth="1"/>
    <col min="13841" max="13841" width="22.140625" style="22" customWidth="1"/>
    <col min="13842" max="13842" width="22.42578125" style="22" customWidth="1"/>
    <col min="13843" max="13844" width="21.85546875" style="22" customWidth="1"/>
    <col min="13845" max="13848" width="22.42578125" style="22" customWidth="1"/>
    <col min="13849" max="13849" width="26.42578125" style="22" bestFit="1" customWidth="1"/>
    <col min="13850" max="13863" width="22.42578125" style="22" customWidth="1"/>
    <col min="13864" max="13864" width="23.28515625" style="22" customWidth="1"/>
    <col min="13865" max="13865" width="6.5703125" style="22" customWidth="1"/>
    <col min="13866" max="13866" width="0" style="22" hidden="1" customWidth="1"/>
    <col min="13867" max="13867" width="20.5703125" style="22" customWidth="1"/>
    <col min="13868" max="13868" width="5.140625" style="22" customWidth="1"/>
    <col min="13869" max="13869" width="24" style="22" customWidth="1"/>
    <col min="13870" max="13870" width="20.28515625" style="22" customWidth="1"/>
    <col min="13871" max="13871" width="18.140625" style="22" customWidth="1"/>
    <col min="13872" max="13872" width="20.28515625" style="22" bestFit="1" customWidth="1"/>
    <col min="13873" max="13873" width="9.140625" style="22"/>
    <col min="13874" max="13874" width="15.85546875" style="22" customWidth="1"/>
    <col min="13875" max="13875" width="16.28515625" style="22" customWidth="1"/>
    <col min="13876" max="14080" width="9.140625" style="22"/>
    <col min="14081" max="14081" width="9.28515625" style="22" customWidth="1"/>
    <col min="14082" max="14082" width="73.140625" style="22" customWidth="1"/>
    <col min="14083" max="14083" width="25.7109375" style="22" customWidth="1"/>
    <col min="14084" max="14084" width="21.28515625" style="22" bestFit="1" customWidth="1"/>
    <col min="14085" max="14085" width="20.42578125" style="22" customWidth="1"/>
    <col min="14086" max="14086" width="20.7109375" style="22" customWidth="1"/>
    <col min="14087" max="14087" width="21.140625" style="22" bestFit="1" customWidth="1"/>
    <col min="14088" max="14088" width="22.7109375" style="22" customWidth="1"/>
    <col min="14089" max="14089" width="22" style="22" customWidth="1"/>
    <col min="14090" max="14091" width="21.140625" style="22" customWidth="1"/>
    <col min="14092" max="14092" width="21.140625" style="22" bestFit="1" customWidth="1"/>
    <col min="14093" max="14093" width="26.85546875" style="22" bestFit="1" customWidth="1"/>
    <col min="14094" max="14094" width="22.42578125" style="22" customWidth="1"/>
    <col min="14095" max="14095" width="22.140625" style="22" customWidth="1"/>
    <col min="14096" max="14096" width="21.85546875" style="22" customWidth="1"/>
    <col min="14097" max="14097" width="22.140625" style="22" customWidth="1"/>
    <col min="14098" max="14098" width="22.42578125" style="22" customWidth="1"/>
    <col min="14099" max="14100" width="21.85546875" style="22" customWidth="1"/>
    <col min="14101" max="14104" width="22.42578125" style="22" customWidth="1"/>
    <col min="14105" max="14105" width="26.42578125" style="22" bestFit="1" customWidth="1"/>
    <col min="14106" max="14119" width="22.42578125" style="22" customWidth="1"/>
    <col min="14120" max="14120" width="23.28515625" style="22" customWidth="1"/>
    <col min="14121" max="14121" width="6.5703125" style="22" customWidth="1"/>
    <col min="14122" max="14122" width="0" style="22" hidden="1" customWidth="1"/>
    <col min="14123" max="14123" width="20.5703125" style="22" customWidth="1"/>
    <col min="14124" max="14124" width="5.140625" style="22" customWidth="1"/>
    <col min="14125" max="14125" width="24" style="22" customWidth="1"/>
    <col min="14126" max="14126" width="20.28515625" style="22" customWidth="1"/>
    <col min="14127" max="14127" width="18.140625" style="22" customWidth="1"/>
    <col min="14128" max="14128" width="20.28515625" style="22" bestFit="1" customWidth="1"/>
    <col min="14129" max="14129" width="9.140625" style="22"/>
    <col min="14130" max="14130" width="15.85546875" style="22" customWidth="1"/>
    <col min="14131" max="14131" width="16.28515625" style="22" customWidth="1"/>
    <col min="14132" max="14336" width="9.140625" style="22"/>
    <col min="14337" max="14337" width="9.28515625" style="22" customWidth="1"/>
    <col min="14338" max="14338" width="73.140625" style="22" customWidth="1"/>
    <col min="14339" max="14339" width="25.7109375" style="22" customWidth="1"/>
    <col min="14340" max="14340" width="21.28515625" style="22" bestFit="1" customWidth="1"/>
    <col min="14341" max="14341" width="20.42578125" style="22" customWidth="1"/>
    <col min="14342" max="14342" width="20.7109375" style="22" customWidth="1"/>
    <col min="14343" max="14343" width="21.140625" style="22" bestFit="1" customWidth="1"/>
    <col min="14344" max="14344" width="22.7109375" style="22" customWidth="1"/>
    <col min="14345" max="14345" width="22" style="22" customWidth="1"/>
    <col min="14346" max="14347" width="21.140625" style="22" customWidth="1"/>
    <col min="14348" max="14348" width="21.140625" style="22" bestFit="1" customWidth="1"/>
    <col min="14349" max="14349" width="26.85546875" style="22" bestFit="1" customWidth="1"/>
    <col min="14350" max="14350" width="22.42578125" style="22" customWidth="1"/>
    <col min="14351" max="14351" width="22.140625" style="22" customWidth="1"/>
    <col min="14352" max="14352" width="21.85546875" style="22" customWidth="1"/>
    <col min="14353" max="14353" width="22.140625" style="22" customWidth="1"/>
    <col min="14354" max="14354" width="22.42578125" style="22" customWidth="1"/>
    <col min="14355" max="14356" width="21.85546875" style="22" customWidth="1"/>
    <col min="14357" max="14360" width="22.42578125" style="22" customWidth="1"/>
    <col min="14361" max="14361" width="26.42578125" style="22" bestFit="1" customWidth="1"/>
    <col min="14362" max="14375" width="22.42578125" style="22" customWidth="1"/>
    <col min="14376" max="14376" width="23.28515625" style="22" customWidth="1"/>
    <col min="14377" max="14377" width="6.5703125" style="22" customWidth="1"/>
    <col min="14378" max="14378" width="0" style="22" hidden="1" customWidth="1"/>
    <col min="14379" max="14379" width="20.5703125" style="22" customWidth="1"/>
    <col min="14380" max="14380" width="5.140625" style="22" customWidth="1"/>
    <col min="14381" max="14381" width="24" style="22" customWidth="1"/>
    <col min="14382" max="14382" width="20.28515625" style="22" customWidth="1"/>
    <col min="14383" max="14383" width="18.140625" style="22" customWidth="1"/>
    <col min="14384" max="14384" width="20.28515625" style="22" bestFit="1" customWidth="1"/>
    <col min="14385" max="14385" width="9.140625" style="22"/>
    <col min="14386" max="14386" width="15.85546875" style="22" customWidth="1"/>
    <col min="14387" max="14387" width="16.28515625" style="22" customWidth="1"/>
    <col min="14388" max="14592" width="9.140625" style="22"/>
    <col min="14593" max="14593" width="9.28515625" style="22" customWidth="1"/>
    <col min="14594" max="14594" width="73.140625" style="22" customWidth="1"/>
    <col min="14595" max="14595" width="25.7109375" style="22" customWidth="1"/>
    <col min="14596" max="14596" width="21.28515625" style="22" bestFit="1" customWidth="1"/>
    <col min="14597" max="14597" width="20.42578125" style="22" customWidth="1"/>
    <col min="14598" max="14598" width="20.7109375" style="22" customWidth="1"/>
    <col min="14599" max="14599" width="21.140625" style="22" bestFit="1" customWidth="1"/>
    <col min="14600" max="14600" width="22.7109375" style="22" customWidth="1"/>
    <col min="14601" max="14601" width="22" style="22" customWidth="1"/>
    <col min="14602" max="14603" width="21.140625" style="22" customWidth="1"/>
    <col min="14604" max="14604" width="21.140625" style="22" bestFit="1" customWidth="1"/>
    <col min="14605" max="14605" width="26.85546875" style="22" bestFit="1" customWidth="1"/>
    <col min="14606" max="14606" width="22.42578125" style="22" customWidth="1"/>
    <col min="14607" max="14607" width="22.140625" style="22" customWidth="1"/>
    <col min="14608" max="14608" width="21.85546875" style="22" customWidth="1"/>
    <col min="14609" max="14609" width="22.140625" style="22" customWidth="1"/>
    <col min="14610" max="14610" width="22.42578125" style="22" customWidth="1"/>
    <col min="14611" max="14612" width="21.85546875" style="22" customWidth="1"/>
    <col min="14613" max="14616" width="22.42578125" style="22" customWidth="1"/>
    <col min="14617" max="14617" width="26.42578125" style="22" bestFit="1" customWidth="1"/>
    <col min="14618" max="14631" width="22.42578125" style="22" customWidth="1"/>
    <col min="14632" max="14632" width="23.28515625" style="22" customWidth="1"/>
    <col min="14633" max="14633" width="6.5703125" style="22" customWidth="1"/>
    <col min="14634" max="14634" width="0" style="22" hidden="1" customWidth="1"/>
    <col min="14635" max="14635" width="20.5703125" style="22" customWidth="1"/>
    <col min="14636" max="14636" width="5.140625" style="22" customWidth="1"/>
    <col min="14637" max="14637" width="24" style="22" customWidth="1"/>
    <col min="14638" max="14638" width="20.28515625" style="22" customWidth="1"/>
    <col min="14639" max="14639" width="18.140625" style="22" customWidth="1"/>
    <col min="14640" max="14640" width="20.28515625" style="22" bestFit="1" customWidth="1"/>
    <col min="14641" max="14641" width="9.140625" style="22"/>
    <col min="14642" max="14642" width="15.85546875" style="22" customWidth="1"/>
    <col min="14643" max="14643" width="16.28515625" style="22" customWidth="1"/>
    <col min="14644" max="14848" width="9.140625" style="22"/>
    <col min="14849" max="14849" width="9.28515625" style="22" customWidth="1"/>
    <col min="14850" max="14850" width="73.140625" style="22" customWidth="1"/>
    <col min="14851" max="14851" width="25.7109375" style="22" customWidth="1"/>
    <col min="14852" max="14852" width="21.28515625" style="22" bestFit="1" customWidth="1"/>
    <col min="14853" max="14853" width="20.42578125" style="22" customWidth="1"/>
    <col min="14854" max="14854" width="20.7109375" style="22" customWidth="1"/>
    <col min="14855" max="14855" width="21.140625" style="22" bestFit="1" customWidth="1"/>
    <col min="14856" max="14856" width="22.7109375" style="22" customWidth="1"/>
    <col min="14857" max="14857" width="22" style="22" customWidth="1"/>
    <col min="14858" max="14859" width="21.140625" style="22" customWidth="1"/>
    <col min="14860" max="14860" width="21.140625" style="22" bestFit="1" customWidth="1"/>
    <col min="14861" max="14861" width="26.85546875" style="22" bestFit="1" customWidth="1"/>
    <col min="14862" max="14862" width="22.42578125" style="22" customWidth="1"/>
    <col min="14863" max="14863" width="22.140625" style="22" customWidth="1"/>
    <col min="14864" max="14864" width="21.85546875" style="22" customWidth="1"/>
    <col min="14865" max="14865" width="22.140625" style="22" customWidth="1"/>
    <col min="14866" max="14866" width="22.42578125" style="22" customWidth="1"/>
    <col min="14867" max="14868" width="21.85546875" style="22" customWidth="1"/>
    <col min="14869" max="14872" width="22.42578125" style="22" customWidth="1"/>
    <col min="14873" max="14873" width="26.42578125" style="22" bestFit="1" customWidth="1"/>
    <col min="14874" max="14887" width="22.42578125" style="22" customWidth="1"/>
    <col min="14888" max="14888" width="23.28515625" style="22" customWidth="1"/>
    <col min="14889" max="14889" width="6.5703125" style="22" customWidth="1"/>
    <col min="14890" max="14890" width="0" style="22" hidden="1" customWidth="1"/>
    <col min="14891" max="14891" width="20.5703125" style="22" customWidth="1"/>
    <col min="14892" max="14892" width="5.140625" style="22" customWidth="1"/>
    <col min="14893" max="14893" width="24" style="22" customWidth="1"/>
    <col min="14894" max="14894" width="20.28515625" style="22" customWidth="1"/>
    <col min="14895" max="14895" width="18.140625" style="22" customWidth="1"/>
    <col min="14896" max="14896" width="20.28515625" style="22" bestFit="1" customWidth="1"/>
    <col min="14897" max="14897" width="9.140625" style="22"/>
    <col min="14898" max="14898" width="15.85546875" style="22" customWidth="1"/>
    <col min="14899" max="14899" width="16.28515625" style="22" customWidth="1"/>
    <col min="14900" max="15104" width="9.140625" style="22"/>
    <col min="15105" max="15105" width="9.28515625" style="22" customWidth="1"/>
    <col min="15106" max="15106" width="73.140625" style="22" customWidth="1"/>
    <col min="15107" max="15107" width="25.7109375" style="22" customWidth="1"/>
    <col min="15108" max="15108" width="21.28515625" style="22" bestFit="1" customWidth="1"/>
    <col min="15109" max="15109" width="20.42578125" style="22" customWidth="1"/>
    <col min="15110" max="15110" width="20.7109375" style="22" customWidth="1"/>
    <col min="15111" max="15111" width="21.140625" style="22" bestFit="1" customWidth="1"/>
    <col min="15112" max="15112" width="22.7109375" style="22" customWidth="1"/>
    <col min="15113" max="15113" width="22" style="22" customWidth="1"/>
    <col min="15114" max="15115" width="21.140625" style="22" customWidth="1"/>
    <col min="15116" max="15116" width="21.140625" style="22" bestFit="1" customWidth="1"/>
    <col min="15117" max="15117" width="26.85546875" style="22" bestFit="1" customWidth="1"/>
    <col min="15118" max="15118" width="22.42578125" style="22" customWidth="1"/>
    <col min="15119" max="15119" width="22.140625" style="22" customWidth="1"/>
    <col min="15120" max="15120" width="21.85546875" style="22" customWidth="1"/>
    <col min="15121" max="15121" width="22.140625" style="22" customWidth="1"/>
    <col min="15122" max="15122" width="22.42578125" style="22" customWidth="1"/>
    <col min="15123" max="15124" width="21.85546875" style="22" customWidth="1"/>
    <col min="15125" max="15128" width="22.42578125" style="22" customWidth="1"/>
    <col min="15129" max="15129" width="26.42578125" style="22" bestFit="1" customWidth="1"/>
    <col min="15130" max="15143" width="22.42578125" style="22" customWidth="1"/>
    <col min="15144" max="15144" width="23.28515625" style="22" customWidth="1"/>
    <col min="15145" max="15145" width="6.5703125" style="22" customWidth="1"/>
    <col min="15146" max="15146" width="0" style="22" hidden="1" customWidth="1"/>
    <col min="15147" max="15147" width="20.5703125" style="22" customWidth="1"/>
    <col min="15148" max="15148" width="5.140625" style="22" customWidth="1"/>
    <col min="15149" max="15149" width="24" style="22" customWidth="1"/>
    <col min="15150" max="15150" width="20.28515625" style="22" customWidth="1"/>
    <col min="15151" max="15151" width="18.140625" style="22" customWidth="1"/>
    <col min="15152" max="15152" width="20.28515625" style="22" bestFit="1" customWidth="1"/>
    <col min="15153" max="15153" width="9.140625" style="22"/>
    <col min="15154" max="15154" width="15.85546875" style="22" customWidth="1"/>
    <col min="15155" max="15155" width="16.28515625" style="22" customWidth="1"/>
    <col min="15156" max="15360" width="9.140625" style="22"/>
    <col min="15361" max="15361" width="9.28515625" style="22" customWidth="1"/>
    <col min="15362" max="15362" width="73.140625" style="22" customWidth="1"/>
    <col min="15363" max="15363" width="25.7109375" style="22" customWidth="1"/>
    <col min="15364" max="15364" width="21.28515625" style="22" bestFit="1" customWidth="1"/>
    <col min="15365" max="15365" width="20.42578125" style="22" customWidth="1"/>
    <col min="15366" max="15366" width="20.7109375" style="22" customWidth="1"/>
    <col min="15367" max="15367" width="21.140625" style="22" bestFit="1" customWidth="1"/>
    <col min="15368" max="15368" width="22.7109375" style="22" customWidth="1"/>
    <col min="15369" max="15369" width="22" style="22" customWidth="1"/>
    <col min="15370" max="15371" width="21.140625" style="22" customWidth="1"/>
    <col min="15372" max="15372" width="21.140625" style="22" bestFit="1" customWidth="1"/>
    <col min="15373" max="15373" width="26.85546875" style="22" bestFit="1" customWidth="1"/>
    <col min="15374" max="15374" width="22.42578125" style="22" customWidth="1"/>
    <col min="15375" max="15375" width="22.140625" style="22" customWidth="1"/>
    <col min="15376" max="15376" width="21.85546875" style="22" customWidth="1"/>
    <col min="15377" max="15377" width="22.140625" style="22" customWidth="1"/>
    <col min="15378" max="15378" width="22.42578125" style="22" customWidth="1"/>
    <col min="15379" max="15380" width="21.85546875" style="22" customWidth="1"/>
    <col min="15381" max="15384" width="22.42578125" style="22" customWidth="1"/>
    <col min="15385" max="15385" width="26.42578125" style="22" bestFit="1" customWidth="1"/>
    <col min="15386" max="15399" width="22.42578125" style="22" customWidth="1"/>
    <col min="15400" max="15400" width="23.28515625" style="22" customWidth="1"/>
    <col min="15401" max="15401" width="6.5703125" style="22" customWidth="1"/>
    <col min="15402" max="15402" width="0" style="22" hidden="1" customWidth="1"/>
    <col min="15403" max="15403" width="20.5703125" style="22" customWidth="1"/>
    <col min="15404" max="15404" width="5.140625" style="22" customWidth="1"/>
    <col min="15405" max="15405" width="24" style="22" customWidth="1"/>
    <col min="15406" max="15406" width="20.28515625" style="22" customWidth="1"/>
    <col min="15407" max="15407" width="18.140625" style="22" customWidth="1"/>
    <col min="15408" max="15408" width="20.28515625" style="22" bestFit="1" customWidth="1"/>
    <col min="15409" max="15409" width="9.140625" style="22"/>
    <col min="15410" max="15410" width="15.85546875" style="22" customWidth="1"/>
    <col min="15411" max="15411" width="16.28515625" style="22" customWidth="1"/>
    <col min="15412" max="15616" width="9.140625" style="22"/>
    <col min="15617" max="15617" width="9.28515625" style="22" customWidth="1"/>
    <col min="15618" max="15618" width="73.140625" style="22" customWidth="1"/>
    <col min="15619" max="15619" width="25.7109375" style="22" customWidth="1"/>
    <col min="15620" max="15620" width="21.28515625" style="22" bestFit="1" customWidth="1"/>
    <col min="15621" max="15621" width="20.42578125" style="22" customWidth="1"/>
    <col min="15622" max="15622" width="20.7109375" style="22" customWidth="1"/>
    <col min="15623" max="15623" width="21.140625" style="22" bestFit="1" customWidth="1"/>
    <col min="15624" max="15624" width="22.7109375" style="22" customWidth="1"/>
    <col min="15625" max="15625" width="22" style="22" customWidth="1"/>
    <col min="15626" max="15627" width="21.140625" style="22" customWidth="1"/>
    <col min="15628" max="15628" width="21.140625" style="22" bestFit="1" customWidth="1"/>
    <col min="15629" max="15629" width="26.85546875" style="22" bestFit="1" customWidth="1"/>
    <col min="15630" max="15630" width="22.42578125" style="22" customWidth="1"/>
    <col min="15631" max="15631" width="22.140625" style="22" customWidth="1"/>
    <col min="15632" max="15632" width="21.85546875" style="22" customWidth="1"/>
    <col min="15633" max="15633" width="22.140625" style="22" customWidth="1"/>
    <col min="15634" max="15634" width="22.42578125" style="22" customWidth="1"/>
    <col min="15635" max="15636" width="21.85546875" style="22" customWidth="1"/>
    <col min="15637" max="15640" width="22.42578125" style="22" customWidth="1"/>
    <col min="15641" max="15641" width="26.42578125" style="22" bestFit="1" customWidth="1"/>
    <col min="15642" max="15655" width="22.42578125" style="22" customWidth="1"/>
    <col min="15656" max="15656" width="23.28515625" style="22" customWidth="1"/>
    <col min="15657" max="15657" width="6.5703125" style="22" customWidth="1"/>
    <col min="15658" max="15658" width="0" style="22" hidden="1" customWidth="1"/>
    <col min="15659" max="15659" width="20.5703125" style="22" customWidth="1"/>
    <col min="15660" max="15660" width="5.140625" style="22" customWidth="1"/>
    <col min="15661" max="15661" width="24" style="22" customWidth="1"/>
    <col min="15662" max="15662" width="20.28515625" style="22" customWidth="1"/>
    <col min="15663" max="15663" width="18.140625" style="22" customWidth="1"/>
    <col min="15664" max="15664" width="20.28515625" style="22" bestFit="1" customWidth="1"/>
    <col min="15665" max="15665" width="9.140625" style="22"/>
    <col min="15666" max="15666" width="15.85546875" style="22" customWidth="1"/>
    <col min="15667" max="15667" width="16.28515625" style="22" customWidth="1"/>
    <col min="15668" max="15872" width="9.140625" style="22"/>
    <col min="15873" max="15873" width="9.28515625" style="22" customWidth="1"/>
    <col min="15874" max="15874" width="73.140625" style="22" customWidth="1"/>
    <col min="15875" max="15875" width="25.7109375" style="22" customWidth="1"/>
    <col min="15876" max="15876" width="21.28515625" style="22" bestFit="1" customWidth="1"/>
    <col min="15877" max="15877" width="20.42578125" style="22" customWidth="1"/>
    <col min="15878" max="15878" width="20.7109375" style="22" customWidth="1"/>
    <col min="15879" max="15879" width="21.140625" style="22" bestFit="1" customWidth="1"/>
    <col min="15880" max="15880" width="22.7109375" style="22" customWidth="1"/>
    <col min="15881" max="15881" width="22" style="22" customWidth="1"/>
    <col min="15882" max="15883" width="21.140625" style="22" customWidth="1"/>
    <col min="15884" max="15884" width="21.140625" style="22" bestFit="1" customWidth="1"/>
    <col min="15885" max="15885" width="26.85546875" style="22" bestFit="1" customWidth="1"/>
    <col min="15886" max="15886" width="22.42578125" style="22" customWidth="1"/>
    <col min="15887" max="15887" width="22.140625" style="22" customWidth="1"/>
    <col min="15888" max="15888" width="21.85546875" style="22" customWidth="1"/>
    <col min="15889" max="15889" width="22.140625" style="22" customWidth="1"/>
    <col min="15890" max="15890" width="22.42578125" style="22" customWidth="1"/>
    <col min="15891" max="15892" width="21.85546875" style="22" customWidth="1"/>
    <col min="15893" max="15896" width="22.42578125" style="22" customWidth="1"/>
    <col min="15897" max="15897" width="26.42578125" style="22" bestFit="1" customWidth="1"/>
    <col min="15898" max="15911" width="22.42578125" style="22" customWidth="1"/>
    <col min="15912" max="15912" width="23.28515625" style="22" customWidth="1"/>
    <col min="15913" max="15913" width="6.5703125" style="22" customWidth="1"/>
    <col min="15914" max="15914" width="0" style="22" hidden="1" customWidth="1"/>
    <col min="15915" max="15915" width="20.5703125" style="22" customWidth="1"/>
    <col min="15916" max="15916" width="5.140625" style="22" customWidth="1"/>
    <col min="15917" max="15917" width="24" style="22" customWidth="1"/>
    <col min="15918" max="15918" width="20.28515625" style="22" customWidth="1"/>
    <col min="15919" max="15919" width="18.140625" style="22" customWidth="1"/>
    <col min="15920" max="15920" width="20.28515625" style="22" bestFit="1" customWidth="1"/>
    <col min="15921" max="15921" width="9.140625" style="22"/>
    <col min="15922" max="15922" width="15.85546875" style="22" customWidth="1"/>
    <col min="15923" max="15923" width="16.28515625" style="22" customWidth="1"/>
    <col min="15924" max="16128" width="9.140625" style="22"/>
    <col min="16129" max="16129" width="9.28515625" style="22" customWidth="1"/>
    <col min="16130" max="16130" width="73.140625" style="22" customWidth="1"/>
    <col min="16131" max="16131" width="25.7109375" style="22" customWidth="1"/>
    <col min="16132" max="16132" width="21.28515625" style="22" bestFit="1" customWidth="1"/>
    <col min="16133" max="16133" width="20.42578125" style="22" customWidth="1"/>
    <col min="16134" max="16134" width="20.7109375" style="22" customWidth="1"/>
    <col min="16135" max="16135" width="21.140625" style="22" bestFit="1" customWidth="1"/>
    <col min="16136" max="16136" width="22.7109375" style="22" customWidth="1"/>
    <col min="16137" max="16137" width="22" style="22" customWidth="1"/>
    <col min="16138" max="16139" width="21.140625" style="22" customWidth="1"/>
    <col min="16140" max="16140" width="21.140625" style="22" bestFit="1" customWidth="1"/>
    <col min="16141" max="16141" width="26.85546875" style="22" bestFit="1" customWidth="1"/>
    <col min="16142" max="16142" width="22.42578125" style="22" customWidth="1"/>
    <col min="16143" max="16143" width="22.140625" style="22" customWidth="1"/>
    <col min="16144" max="16144" width="21.85546875" style="22" customWidth="1"/>
    <col min="16145" max="16145" width="22.140625" style="22" customWidth="1"/>
    <col min="16146" max="16146" width="22.42578125" style="22" customWidth="1"/>
    <col min="16147" max="16148" width="21.85546875" style="22" customWidth="1"/>
    <col min="16149" max="16152" width="22.42578125" style="22" customWidth="1"/>
    <col min="16153" max="16153" width="26.42578125" style="22" bestFit="1" customWidth="1"/>
    <col min="16154" max="16167" width="22.42578125" style="22" customWidth="1"/>
    <col min="16168" max="16168" width="23.28515625" style="22" customWidth="1"/>
    <col min="16169" max="16169" width="6.5703125" style="22" customWidth="1"/>
    <col min="16170" max="16170" width="0" style="22" hidden="1" customWidth="1"/>
    <col min="16171" max="16171" width="20.5703125" style="22" customWidth="1"/>
    <col min="16172" max="16172" width="5.140625" style="22" customWidth="1"/>
    <col min="16173" max="16173" width="24" style="22" customWidth="1"/>
    <col min="16174" max="16174" width="20.28515625" style="22" customWidth="1"/>
    <col min="16175" max="16175" width="18.140625" style="22" customWidth="1"/>
    <col min="16176" max="16176" width="20.28515625" style="22" bestFit="1" customWidth="1"/>
    <col min="16177" max="16177" width="9.140625" style="22"/>
    <col min="16178" max="16178" width="15.85546875" style="22" customWidth="1"/>
    <col min="16179" max="16179" width="16.28515625" style="22" customWidth="1"/>
    <col min="16180" max="16384" width="9.140625" style="22"/>
  </cols>
  <sheetData>
    <row r="1" spans="1:48" s="28" customFormat="1" ht="48.75" customHeight="1" thickTop="1" x14ac:dyDescent="0.25">
      <c r="A1" s="386"/>
      <c r="B1" s="387"/>
      <c r="C1" s="387"/>
      <c r="D1" s="406" t="s">
        <v>3160</v>
      </c>
      <c r="E1" s="406"/>
      <c r="F1" s="406"/>
      <c r="G1" s="406"/>
      <c r="H1" s="406"/>
      <c r="I1" s="406"/>
      <c r="J1" s="406"/>
      <c r="K1" s="406"/>
      <c r="L1" s="406"/>
      <c r="M1" s="406"/>
      <c r="N1" s="407"/>
      <c r="O1" s="410" t="s">
        <v>3160</v>
      </c>
      <c r="P1" s="387"/>
      <c r="Q1" s="387"/>
      <c r="R1" s="387"/>
      <c r="S1" s="387"/>
      <c r="T1" s="387"/>
      <c r="U1" s="387"/>
      <c r="V1" s="387"/>
      <c r="W1" s="387"/>
      <c r="X1" s="387"/>
      <c r="Y1" s="387"/>
      <c r="Z1" s="387"/>
      <c r="AA1" s="411"/>
      <c r="AB1" s="410" t="s">
        <v>3160</v>
      </c>
      <c r="AC1" s="387"/>
      <c r="AD1" s="387"/>
      <c r="AE1" s="387"/>
      <c r="AF1" s="387"/>
      <c r="AG1" s="387"/>
      <c r="AH1" s="387"/>
      <c r="AI1" s="387"/>
      <c r="AJ1" s="387"/>
      <c r="AK1" s="387"/>
      <c r="AL1" s="387"/>
      <c r="AM1" s="387"/>
      <c r="AN1" s="414"/>
    </row>
    <row r="2" spans="1:48" s="28" customFormat="1" ht="66" customHeight="1" x14ac:dyDescent="0.25">
      <c r="A2" s="388"/>
      <c r="B2" s="389"/>
      <c r="C2" s="389"/>
      <c r="D2" s="408"/>
      <c r="E2" s="408"/>
      <c r="F2" s="408"/>
      <c r="G2" s="408"/>
      <c r="H2" s="408"/>
      <c r="I2" s="408"/>
      <c r="J2" s="408"/>
      <c r="K2" s="408"/>
      <c r="L2" s="408"/>
      <c r="M2" s="408"/>
      <c r="N2" s="409"/>
      <c r="O2" s="412"/>
      <c r="P2" s="389"/>
      <c r="Q2" s="389"/>
      <c r="R2" s="389"/>
      <c r="S2" s="389"/>
      <c r="T2" s="389"/>
      <c r="U2" s="389"/>
      <c r="V2" s="389"/>
      <c r="W2" s="389"/>
      <c r="X2" s="389"/>
      <c r="Y2" s="389"/>
      <c r="Z2" s="389"/>
      <c r="AA2" s="413"/>
      <c r="AB2" s="412"/>
      <c r="AC2" s="389"/>
      <c r="AD2" s="389"/>
      <c r="AE2" s="389"/>
      <c r="AF2" s="389"/>
      <c r="AG2" s="389"/>
      <c r="AH2" s="389"/>
      <c r="AI2" s="389"/>
      <c r="AJ2" s="389"/>
      <c r="AK2" s="389"/>
      <c r="AL2" s="389"/>
      <c r="AM2" s="389"/>
      <c r="AN2" s="415"/>
    </row>
    <row r="3" spans="1:48" s="28" customFormat="1" ht="36.75" customHeight="1" x14ac:dyDescent="0.25">
      <c r="A3" s="388"/>
      <c r="B3" s="389"/>
      <c r="C3" s="389"/>
      <c r="D3" s="402" t="s">
        <v>3227</v>
      </c>
      <c r="E3" s="402"/>
      <c r="F3" s="402"/>
      <c r="G3" s="402"/>
      <c r="H3" s="402"/>
      <c r="I3" s="402"/>
      <c r="J3" s="402"/>
      <c r="K3" s="402"/>
      <c r="L3" s="402"/>
      <c r="M3" s="402"/>
      <c r="N3" s="403"/>
      <c r="O3" s="416" t="s">
        <v>3227</v>
      </c>
      <c r="P3" s="402"/>
      <c r="Q3" s="402"/>
      <c r="R3" s="402"/>
      <c r="S3" s="402"/>
      <c r="T3" s="402"/>
      <c r="U3" s="402"/>
      <c r="V3" s="402"/>
      <c r="W3" s="402"/>
      <c r="X3" s="402"/>
      <c r="Y3" s="402"/>
      <c r="Z3" s="402"/>
      <c r="AA3" s="403"/>
      <c r="AB3" s="416" t="s">
        <v>3227</v>
      </c>
      <c r="AC3" s="402"/>
      <c r="AD3" s="402"/>
      <c r="AE3" s="402"/>
      <c r="AF3" s="402"/>
      <c r="AG3" s="402"/>
      <c r="AH3" s="402"/>
      <c r="AI3" s="402"/>
      <c r="AJ3" s="402"/>
      <c r="AK3" s="402"/>
      <c r="AL3" s="402"/>
      <c r="AM3" s="402"/>
      <c r="AN3" s="417"/>
    </row>
    <row r="4" spans="1:48" s="28" customFormat="1" ht="41.25" customHeight="1" thickBot="1" x14ac:dyDescent="0.3">
      <c r="A4" s="390"/>
      <c r="B4" s="391"/>
      <c r="C4" s="391"/>
      <c r="D4" s="404"/>
      <c r="E4" s="404"/>
      <c r="F4" s="404"/>
      <c r="G4" s="404"/>
      <c r="H4" s="404"/>
      <c r="I4" s="404"/>
      <c r="J4" s="404"/>
      <c r="K4" s="404"/>
      <c r="L4" s="404"/>
      <c r="M4" s="404"/>
      <c r="N4" s="405"/>
      <c r="O4" s="418"/>
      <c r="P4" s="404"/>
      <c r="Q4" s="404"/>
      <c r="R4" s="404"/>
      <c r="S4" s="404"/>
      <c r="T4" s="404"/>
      <c r="U4" s="404"/>
      <c r="V4" s="404"/>
      <c r="W4" s="404"/>
      <c r="X4" s="404"/>
      <c r="Y4" s="404"/>
      <c r="Z4" s="404"/>
      <c r="AA4" s="405"/>
      <c r="AB4" s="418"/>
      <c r="AC4" s="404"/>
      <c r="AD4" s="404"/>
      <c r="AE4" s="404"/>
      <c r="AF4" s="404"/>
      <c r="AG4" s="404"/>
      <c r="AH4" s="404"/>
      <c r="AI4" s="404"/>
      <c r="AJ4" s="404"/>
      <c r="AK4" s="404"/>
      <c r="AL4" s="404"/>
      <c r="AM4" s="404"/>
      <c r="AN4" s="419"/>
    </row>
    <row r="5" spans="1:48" s="28" customFormat="1" ht="35.25" x14ac:dyDescent="0.25">
      <c r="A5" s="433" t="s">
        <v>1133</v>
      </c>
      <c r="B5" s="435" t="s">
        <v>1135</v>
      </c>
      <c r="C5" s="437" t="s">
        <v>1571</v>
      </c>
      <c r="D5" s="71" t="s">
        <v>1577</v>
      </c>
      <c r="E5" s="71" t="s">
        <v>1578</v>
      </c>
      <c r="F5" s="71" t="s">
        <v>1579</v>
      </c>
      <c r="G5" s="71" t="s">
        <v>1580</v>
      </c>
      <c r="H5" s="71" t="s">
        <v>1581</v>
      </c>
      <c r="I5" s="71" t="s">
        <v>1582</v>
      </c>
      <c r="J5" s="71" t="s">
        <v>1583</v>
      </c>
      <c r="K5" s="71" t="s">
        <v>1584</v>
      </c>
      <c r="L5" s="71" t="s">
        <v>1585</v>
      </c>
      <c r="M5" s="71" t="s">
        <v>1586</v>
      </c>
      <c r="N5" s="72" t="s">
        <v>1587</v>
      </c>
      <c r="O5" s="73" t="s">
        <v>1588</v>
      </c>
      <c r="P5" s="71" t="s">
        <v>1589</v>
      </c>
      <c r="Q5" s="71" t="s">
        <v>1590</v>
      </c>
      <c r="R5" s="71" t="s">
        <v>1591</v>
      </c>
      <c r="S5" s="71" t="s">
        <v>1592</v>
      </c>
      <c r="T5" s="71" t="s">
        <v>1593</v>
      </c>
      <c r="U5" s="71" t="s">
        <v>1594</v>
      </c>
      <c r="V5" s="74" t="s">
        <v>1595</v>
      </c>
      <c r="W5" s="71" t="s">
        <v>1596</v>
      </c>
      <c r="X5" s="71" t="s">
        <v>1597</v>
      </c>
      <c r="Y5" s="71" t="s">
        <v>1598</v>
      </c>
      <c r="Z5" s="71" t="s">
        <v>1599</v>
      </c>
      <c r="AA5" s="72" t="s">
        <v>1600</v>
      </c>
      <c r="AB5" s="73" t="s">
        <v>1601</v>
      </c>
      <c r="AC5" s="71" t="s">
        <v>1602</v>
      </c>
      <c r="AD5" s="71" t="s">
        <v>1603</v>
      </c>
      <c r="AE5" s="71" t="s">
        <v>1604</v>
      </c>
      <c r="AF5" s="71" t="s">
        <v>1605</v>
      </c>
      <c r="AG5" s="71" t="s">
        <v>1606</v>
      </c>
      <c r="AH5" s="71" t="s">
        <v>1607</v>
      </c>
      <c r="AI5" s="71" t="s">
        <v>1608</v>
      </c>
      <c r="AJ5" s="71" t="s">
        <v>1609</v>
      </c>
      <c r="AK5" s="71" t="s">
        <v>1610</v>
      </c>
      <c r="AL5" s="71" t="s">
        <v>1611</v>
      </c>
      <c r="AM5" s="71" t="s">
        <v>1612</v>
      </c>
      <c r="AN5" s="439" t="s">
        <v>1574</v>
      </c>
      <c r="AQ5" s="29"/>
      <c r="AR5" s="29"/>
      <c r="AS5" s="30"/>
      <c r="AT5" s="31"/>
    </row>
    <row r="6" spans="1:48" ht="23.25" x14ac:dyDescent="0.25">
      <c r="A6" s="434"/>
      <c r="B6" s="436"/>
      <c r="C6" s="438"/>
      <c r="D6" s="75">
        <v>44986</v>
      </c>
      <c r="E6" s="75">
        <v>45017</v>
      </c>
      <c r="F6" s="75">
        <v>45047</v>
      </c>
      <c r="G6" s="75">
        <v>45078</v>
      </c>
      <c r="H6" s="75">
        <v>45108</v>
      </c>
      <c r="I6" s="75">
        <v>45139</v>
      </c>
      <c r="J6" s="75">
        <v>45170</v>
      </c>
      <c r="K6" s="75">
        <v>45200</v>
      </c>
      <c r="L6" s="75">
        <v>45231</v>
      </c>
      <c r="M6" s="75">
        <v>45261</v>
      </c>
      <c r="N6" s="156">
        <v>45292</v>
      </c>
      <c r="O6" s="153">
        <v>45323</v>
      </c>
      <c r="P6" s="75">
        <v>45352</v>
      </c>
      <c r="Q6" s="75">
        <v>45383</v>
      </c>
      <c r="R6" s="75">
        <v>45413</v>
      </c>
      <c r="S6" s="75">
        <v>45444</v>
      </c>
      <c r="T6" s="75">
        <v>45474</v>
      </c>
      <c r="U6" s="75">
        <v>45505</v>
      </c>
      <c r="V6" s="75">
        <v>45536</v>
      </c>
      <c r="W6" s="75">
        <v>45566</v>
      </c>
      <c r="X6" s="75">
        <v>45597</v>
      </c>
      <c r="Y6" s="75">
        <v>45627</v>
      </c>
      <c r="Z6" s="75">
        <v>45658</v>
      </c>
      <c r="AA6" s="156">
        <v>45689</v>
      </c>
      <c r="AB6" s="153">
        <v>45717</v>
      </c>
      <c r="AC6" s="75">
        <v>45748</v>
      </c>
      <c r="AD6" s="75">
        <v>45778</v>
      </c>
      <c r="AE6" s="75">
        <v>45809</v>
      </c>
      <c r="AF6" s="75">
        <v>45839</v>
      </c>
      <c r="AG6" s="75">
        <v>45870</v>
      </c>
      <c r="AH6" s="75">
        <v>45901</v>
      </c>
      <c r="AI6" s="75">
        <v>45931</v>
      </c>
      <c r="AJ6" s="75">
        <v>45962</v>
      </c>
      <c r="AK6" s="75">
        <v>45992</v>
      </c>
      <c r="AL6" s="75">
        <v>46023</v>
      </c>
      <c r="AM6" s="75">
        <v>46054</v>
      </c>
      <c r="AN6" s="440"/>
      <c r="AQ6" s="32"/>
      <c r="AR6" s="32"/>
      <c r="AS6" s="33"/>
      <c r="AT6" s="34"/>
      <c r="AV6" s="34"/>
    </row>
    <row r="7" spans="1:48" ht="23.25" x14ac:dyDescent="0.35">
      <c r="A7" s="431" t="str">
        <f>'RESUMO '!A12</f>
        <v>1.0</v>
      </c>
      <c r="B7" s="426" t="str">
        <f>'RESUMO '!B12</f>
        <v>SERVIÇO TÉCNICO ESPECIALIZADO</v>
      </c>
      <c r="C7" s="401">
        <f>'RESUMO '!C12</f>
        <v>0</v>
      </c>
      <c r="D7" s="148">
        <f>IF(D9&lt;&gt;0,$C$7*D9,0)</f>
        <v>0</v>
      </c>
      <c r="E7" s="148">
        <f t="shared" ref="E7:AM7" si="0">IF(E9&lt;&gt;0,$C$7*E9,0)</f>
        <v>0</v>
      </c>
      <c r="F7" s="148">
        <f t="shared" si="0"/>
        <v>0</v>
      </c>
      <c r="G7" s="148">
        <f t="shared" si="0"/>
        <v>0</v>
      </c>
      <c r="H7" s="148">
        <f t="shared" si="0"/>
        <v>0</v>
      </c>
      <c r="I7" s="148">
        <f t="shared" si="0"/>
        <v>0</v>
      </c>
      <c r="J7" s="148">
        <f t="shared" si="0"/>
        <v>0</v>
      </c>
      <c r="K7" s="148">
        <f t="shared" si="0"/>
        <v>0</v>
      </c>
      <c r="L7" s="148">
        <f t="shared" si="0"/>
        <v>0</v>
      </c>
      <c r="M7" s="148">
        <f t="shared" si="0"/>
        <v>0</v>
      </c>
      <c r="N7" s="148">
        <f t="shared" si="0"/>
        <v>0</v>
      </c>
      <c r="O7" s="148">
        <f t="shared" si="0"/>
        <v>0</v>
      </c>
      <c r="P7" s="148">
        <f t="shared" si="0"/>
        <v>0</v>
      </c>
      <c r="Q7" s="148">
        <f t="shared" si="0"/>
        <v>0</v>
      </c>
      <c r="R7" s="148">
        <f t="shared" si="0"/>
        <v>0</v>
      </c>
      <c r="S7" s="148">
        <f t="shared" si="0"/>
        <v>0</v>
      </c>
      <c r="T7" s="148">
        <f t="shared" si="0"/>
        <v>0</v>
      </c>
      <c r="U7" s="148">
        <f t="shared" si="0"/>
        <v>0</v>
      </c>
      <c r="V7" s="148">
        <f t="shared" si="0"/>
        <v>0</v>
      </c>
      <c r="W7" s="148">
        <f t="shared" si="0"/>
        <v>0</v>
      </c>
      <c r="X7" s="148">
        <f t="shared" si="0"/>
        <v>0</v>
      </c>
      <c r="Y7" s="148">
        <f t="shared" si="0"/>
        <v>0</v>
      </c>
      <c r="Z7" s="148">
        <f t="shared" si="0"/>
        <v>0</v>
      </c>
      <c r="AA7" s="148">
        <f t="shared" si="0"/>
        <v>0</v>
      </c>
      <c r="AB7" s="148">
        <f t="shared" si="0"/>
        <v>0</v>
      </c>
      <c r="AC7" s="148">
        <f t="shared" si="0"/>
        <v>0</v>
      </c>
      <c r="AD7" s="148">
        <f t="shared" si="0"/>
        <v>0</v>
      </c>
      <c r="AE7" s="148">
        <f t="shared" si="0"/>
        <v>0</v>
      </c>
      <c r="AF7" s="148">
        <f t="shared" si="0"/>
        <v>0</v>
      </c>
      <c r="AG7" s="148">
        <f t="shared" si="0"/>
        <v>0</v>
      </c>
      <c r="AH7" s="148">
        <f t="shared" si="0"/>
        <v>0</v>
      </c>
      <c r="AI7" s="148">
        <f t="shared" si="0"/>
        <v>0</v>
      </c>
      <c r="AJ7" s="148">
        <f t="shared" si="0"/>
        <v>0</v>
      </c>
      <c r="AK7" s="148">
        <f t="shared" si="0"/>
        <v>0</v>
      </c>
      <c r="AL7" s="148">
        <f t="shared" si="0"/>
        <v>0</v>
      </c>
      <c r="AM7" s="148">
        <f t="shared" si="0"/>
        <v>0</v>
      </c>
      <c r="AN7" s="432">
        <f t="shared" ref="AN7:AN81" si="1">SUM(D7:AM7)</f>
        <v>0</v>
      </c>
      <c r="AO7" s="26"/>
      <c r="AP7" s="26">
        <f t="shared" ref="AP7:AP51" si="2">+AN7-C7</f>
        <v>0</v>
      </c>
      <c r="AQ7" s="35">
        <f>+C7-AN7</f>
        <v>0</v>
      </c>
      <c r="AR7" s="32"/>
      <c r="AS7" s="35"/>
      <c r="AT7" s="36"/>
      <c r="AU7" s="36"/>
      <c r="AV7" s="37"/>
    </row>
    <row r="8" spans="1:48" ht="23.25" x14ac:dyDescent="0.35">
      <c r="A8" s="423"/>
      <c r="B8" s="426"/>
      <c r="C8" s="401"/>
      <c r="D8" s="76" t="s">
        <v>2032</v>
      </c>
      <c r="E8" s="76" t="s">
        <v>2032</v>
      </c>
      <c r="F8" s="76" t="s">
        <v>2032</v>
      </c>
      <c r="G8" s="76" t="s">
        <v>2032</v>
      </c>
      <c r="H8" s="76"/>
      <c r="I8" s="76"/>
      <c r="J8" s="76"/>
      <c r="K8" s="76"/>
      <c r="L8" s="76"/>
      <c r="M8" s="76"/>
      <c r="N8" s="69"/>
      <c r="O8" s="77"/>
      <c r="P8" s="76"/>
      <c r="Q8" s="76"/>
      <c r="R8" s="76"/>
      <c r="S8" s="76"/>
      <c r="T8" s="76"/>
      <c r="U8" s="76"/>
      <c r="V8" s="78"/>
      <c r="W8" s="76" t="s">
        <v>2032</v>
      </c>
      <c r="X8" s="76" t="s">
        <v>2032</v>
      </c>
      <c r="Y8" s="76" t="s">
        <v>2032</v>
      </c>
      <c r="Z8" s="76" t="s">
        <v>2032</v>
      </c>
      <c r="AA8" s="69" t="s">
        <v>2032</v>
      </c>
      <c r="AB8" s="77" t="s">
        <v>2032</v>
      </c>
      <c r="AC8" s="76" t="s">
        <v>2032</v>
      </c>
      <c r="AD8" s="76" t="s">
        <v>2032</v>
      </c>
      <c r="AE8" s="76" t="s">
        <v>2032</v>
      </c>
      <c r="AF8" s="76" t="s">
        <v>2032</v>
      </c>
      <c r="AG8" s="76" t="s">
        <v>2032</v>
      </c>
      <c r="AH8" s="76" t="s">
        <v>2032</v>
      </c>
      <c r="AI8" s="76"/>
      <c r="AJ8" s="76"/>
      <c r="AK8" s="76"/>
      <c r="AL8" s="76"/>
      <c r="AM8" s="76"/>
      <c r="AN8" s="432"/>
      <c r="AO8" s="26"/>
      <c r="AP8" s="26"/>
      <c r="AQ8" s="35"/>
      <c r="AR8" s="32"/>
      <c r="AS8" s="35"/>
      <c r="AT8" s="36"/>
      <c r="AU8" s="36"/>
      <c r="AV8" s="37"/>
    </row>
    <row r="9" spans="1:48" ht="23.25" x14ac:dyDescent="0.35">
      <c r="A9" s="423"/>
      <c r="B9" s="426"/>
      <c r="C9" s="401"/>
      <c r="D9" s="147">
        <v>0.35</v>
      </c>
      <c r="E9" s="147">
        <v>0.25</v>
      </c>
      <c r="F9" s="147">
        <v>0.2</v>
      </c>
      <c r="G9" s="147">
        <v>0.14000000000000001</v>
      </c>
      <c r="H9" s="147"/>
      <c r="I9" s="147"/>
      <c r="J9" s="147"/>
      <c r="K9" s="147"/>
      <c r="L9" s="147"/>
      <c r="M9" s="147"/>
      <c r="N9" s="157"/>
      <c r="O9" s="154"/>
      <c r="P9" s="147"/>
      <c r="Q9" s="147"/>
      <c r="R9" s="147"/>
      <c r="S9" s="147"/>
      <c r="T9" s="147"/>
      <c r="U9" s="147"/>
      <c r="V9" s="147"/>
      <c r="W9" s="147"/>
      <c r="X9" s="147"/>
      <c r="Y9" s="147"/>
      <c r="Z9" s="147"/>
      <c r="AA9" s="147"/>
      <c r="AB9" s="147"/>
      <c r="AC9" s="147"/>
      <c r="AD9" s="147"/>
      <c r="AE9" s="147"/>
      <c r="AF9" s="147"/>
      <c r="AG9" s="147"/>
      <c r="AH9" s="147"/>
      <c r="AI9" s="147"/>
      <c r="AJ9" s="147"/>
      <c r="AK9" s="147"/>
      <c r="AL9" s="147">
        <v>0.03</v>
      </c>
      <c r="AM9" s="147">
        <v>0.03</v>
      </c>
      <c r="AN9" s="175">
        <f t="shared" si="1"/>
        <v>1</v>
      </c>
      <c r="AP9" s="26">
        <f t="shared" si="2"/>
        <v>1</v>
      </c>
      <c r="AQ9" s="35">
        <f>100%-AN9</f>
        <v>0</v>
      </c>
      <c r="AR9" s="32"/>
      <c r="AS9" s="35"/>
      <c r="AT9" s="36"/>
      <c r="AU9" s="36"/>
      <c r="AV9" s="38"/>
    </row>
    <row r="10" spans="1:48" ht="23.25" x14ac:dyDescent="0.35">
      <c r="A10" s="431" t="str">
        <f>'RESUMO '!A13</f>
        <v>2.0</v>
      </c>
      <c r="B10" s="426" t="str">
        <f>'RESUMO '!B13</f>
        <v>INÍCIO, APOIO E ADMINISTRAÇÃO DA OBRA</v>
      </c>
      <c r="C10" s="401">
        <f>'RESUMO '!C13</f>
        <v>0</v>
      </c>
      <c r="D10" s="148">
        <f>IF(D12&lt;&gt;0,$C$10*D12,0)</f>
        <v>0</v>
      </c>
      <c r="E10" s="148">
        <f t="shared" ref="E10:AM10" si="3">IF(E12&lt;&gt;0,$C$10*E12,0)</f>
        <v>0</v>
      </c>
      <c r="F10" s="148">
        <f t="shared" si="3"/>
        <v>0</v>
      </c>
      <c r="G10" s="148">
        <f t="shared" si="3"/>
        <v>0</v>
      </c>
      <c r="H10" s="148">
        <f t="shared" si="3"/>
        <v>0</v>
      </c>
      <c r="I10" s="148">
        <f t="shared" si="3"/>
        <v>0</v>
      </c>
      <c r="J10" s="148">
        <f t="shared" si="3"/>
        <v>0</v>
      </c>
      <c r="K10" s="148">
        <f t="shared" si="3"/>
        <v>0</v>
      </c>
      <c r="L10" s="148">
        <f t="shared" si="3"/>
        <v>0</v>
      </c>
      <c r="M10" s="148">
        <f t="shared" si="3"/>
        <v>0</v>
      </c>
      <c r="N10" s="148">
        <f t="shared" si="3"/>
        <v>0</v>
      </c>
      <c r="O10" s="148">
        <f t="shared" si="3"/>
        <v>0</v>
      </c>
      <c r="P10" s="148">
        <f t="shared" si="3"/>
        <v>0</v>
      </c>
      <c r="Q10" s="148">
        <f t="shared" si="3"/>
        <v>0</v>
      </c>
      <c r="R10" s="148">
        <f t="shared" si="3"/>
        <v>0</v>
      </c>
      <c r="S10" s="148">
        <f t="shared" si="3"/>
        <v>0</v>
      </c>
      <c r="T10" s="148">
        <f t="shared" si="3"/>
        <v>0</v>
      </c>
      <c r="U10" s="148">
        <f t="shared" si="3"/>
        <v>0</v>
      </c>
      <c r="V10" s="148">
        <f t="shared" si="3"/>
        <v>0</v>
      </c>
      <c r="W10" s="148">
        <f t="shared" si="3"/>
        <v>0</v>
      </c>
      <c r="X10" s="148">
        <f t="shared" si="3"/>
        <v>0</v>
      </c>
      <c r="Y10" s="148">
        <f t="shared" si="3"/>
        <v>0</v>
      </c>
      <c r="Z10" s="148">
        <f t="shared" si="3"/>
        <v>0</v>
      </c>
      <c r="AA10" s="148">
        <f t="shared" si="3"/>
        <v>0</v>
      </c>
      <c r="AB10" s="148">
        <f t="shared" si="3"/>
        <v>0</v>
      </c>
      <c r="AC10" s="148">
        <f t="shared" si="3"/>
        <v>0</v>
      </c>
      <c r="AD10" s="148">
        <f t="shared" si="3"/>
        <v>0</v>
      </c>
      <c r="AE10" s="148">
        <f t="shared" si="3"/>
        <v>0</v>
      </c>
      <c r="AF10" s="148">
        <f t="shared" si="3"/>
        <v>0</v>
      </c>
      <c r="AG10" s="148">
        <f t="shared" si="3"/>
        <v>0</v>
      </c>
      <c r="AH10" s="148">
        <f t="shared" si="3"/>
        <v>0</v>
      </c>
      <c r="AI10" s="148">
        <f t="shared" si="3"/>
        <v>0</v>
      </c>
      <c r="AJ10" s="148">
        <f t="shared" si="3"/>
        <v>0</v>
      </c>
      <c r="AK10" s="148">
        <f t="shared" si="3"/>
        <v>0</v>
      </c>
      <c r="AL10" s="148">
        <f t="shared" si="3"/>
        <v>0</v>
      </c>
      <c r="AM10" s="148">
        <f t="shared" si="3"/>
        <v>0</v>
      </c>
      <c r="AN10" s="432">
        <f t="shared" si="1"/>
        <v>0</v>
      </c>
      <c r="AO10" s="26"/>
      <c r="AP10" s="26">
        <f t="shared" si="2"/>
        <v>0</v>
      </c>
      <c r="AQ10" s="35">
        <f>+C10-AN10</f>
        <v>0</v>
      </c>
      <c r="AR10" s="32"/>
      <c r="AS10" s="35"/>
      <c r="AT10" s="36"/>
      <c r="AU10" s="36"/>
      <c r="AV10" s="37"/>
    </row>
    <row r="11" spans="1:48" ht="23.25" x14ac:dyDescent="0.35">
      <c r="A11" s="423"/>
      <c r="B11" s="426"/>
      <c r="C11" s="401"/>
      <c r="D11" s="76" t="s">
        <v>2032</v>
      </c>
      <c r="E11" s="76" t="s">
        <v>2032</v>
      </c>
      <c r="F11" s="76" t="s">
        <v>2032</v>
      </c>
      <c r="G11" s="76" t="s">
        <v>2032</v>
      </c>
      <c r="H11" s="76" t="s">
        <v>2032</v>
      </c>
      <c r="I11" s="76" t="s">
        <v>2032</v>
      </c>
      <c r="J11" s="76" t="s">
        <v>2032</v>
      </c>
      <c r="K11" s="76" t="s">
        <v>2032</v>
      </c>
      <c r="L11" s="76" t="s">
        <v>2032</v>
      </c>
      <c r="M11" s="76" t="s">
        <v>2032</v>
      </c>
      <c r="N11" s="69" t="s">
        <v>2032</v>
      </c>
      <c r="O11" s="77" t="s">
        <v>2032</v>
      </c>
      <c r="P11" s="76" t="s">
        <v>2032</v>
      </c>
      <c r="Q11" s="76" t="s">
        <v>2032</v>
      </c>
      <c r="R11" s="76" t="s">
        <v>2032</v>
      </c>
      <c r="S11" s="76" t="s">
        <v>2032</v>
      </c>
      <c r="T11" s="76" t="s">
        <v>2032</v>
      </c>
      <c r="U11" s="76" t="s">
        <v>2032</v>
      </c>
      <c r="V11" s="78" t="s">
        <v>2032</v>
      </c>
      <c r="W11" s="76" t="s">
        <v>2032</v>
      </c>
      <c r="X11" s="76" t="s">
        <v>2032</v>
      </c>
      <c r="Y11" s="76" t="s">
        <v>2032</v>
      </c>
      <c r="Z11" s="76" t="s">
        <v>2032</v>
      </c>
      <c r="AA11" s="69" t="s">
        <v>2032</v>
      </c>
      <c r="AB11" s="77" t="s">
        <v>2032</v>
      </c>
      <c r="AC11" s="76" t="s">
        <v>2032</v>
      </c>
      <c r="AD11" s="76" t="s">
        <v>2032</v>
      </c>
      <c r="AE11" s="76" t="s">
        <v>2032</v>
      </c>
      <c r="AF11" s="76" t="s">
        <v>2032</v>
      </c>
      <c r="AG11" s="76" t="s">
        <v>2032</v>
      </c>
      <c r="AH11" s="76" t="s">
        <v>2032</v>
      </c>
      <c r="AI11" s="76" t="s">
        <v>2032</v>
      </c>
      <c r="AJ11" s="76" t="s">
        <v>2032</v>
      </c>
      <c r="AK11" s="76" t="s">
        <v>2032</v>
      </c>
      <c r="AL11" s="76" t="s">
        <v>2032</v>
      </c>
      <c r="AM11" s="76" t="s">
        <v>2032</v>
      </c>
      <c r="AN11" s="432"/>
      <c r="AO11" s="26"/>
      <c r="AP11" s="26"/>
      <c r="AQ11" s="35"/>
      <c r="AR11" s="32"/>
      <c r="AS11" s="35"/>
      <c r="AT11" s="36"/>
      <c r="AU11" s="36"/>
      <c r="AV11" s="37"/>
    </row>
    <row r="12" spans="1:48" ht="23.25" x14ac:dyDescent="0.35">
      <c r="A12" s="423"/>
      <c r="B12" s="426"/>
      <c r="C12" s="401"/>
      <c r="D12" s="147">
        <v>3.6051433733470632E-2</v>
      </c>
      <c r="E12" s="147">
        <v>3.6051433733470632E-2</v>
      </c>
      <c r="F12" s="147">
        <v>3.6051433733470632E-2</v>
      </c>
      <c r="G12" s="147">
        <v>3.6051433733470632E-2</v>
      </c>
      <c r="H12" s="147">
        <v>3.6051433733470632E-2</v>
      </c>
      <c r="I12" s="147">
        <v>3.6051433733470632E-2</v>
      </c>
      <c r="J12" s="147">
        <v>3.6051433733470632E-2</v>
      </c>
      <c r="K12" s="147">
        <v>3.6051433733470632E-2</v>
      </c>
      <c r="L12" s="147">
        <v>3.6051433733470632E-2</v>
      </c>
      <c r="M12" s="147">
        <v>3.6051433733470632E-2</v>
      </c>
      <c r="N12" s="157">
        <v>3.6051433733470632E-2</v>
      </c>
      <c r="O12" s="154">
        <v>3.6051433733470632E-2</v>
      </c>
      <c r="P12" s="147">
        <v>3.6051433733470632E-2</v>
      </c>
      <c r="Q12" s="147">
        <v>3.6051433733470632E-2</v>
      </c>
      <c r="R12" s="147">
        <v>3.6051433733470632E-2</v>
      </c>
      <c r="S12" s="147">
        <v>3.6051433733470632E-2</v>
      </c>
      <c r="T12" s="147">
        <v>2.5000000000000001E-2</v>
      </c>
      <c r="U12" s="147">
        <v>2.5000000000000001E-2</v>
      </c>
      <c r="V12" s="147">
        <v>2.5000000000000001E-2</v>
      </c>
      <c r="W12" s="147">
        <v>2.5000000000000001E-2</v>
      </c>
      <c r="X12" s="147">
        <v>2.5000000000000001E-2</v>
      </c>
      <c r="Y12" s="147">
        <v>0.02</v>
      </c>
      <c r="Z12" s="147">
        <v>0.02</v>
      </c>
      <c r="AA12" s="157">
        <v>0.02</v>
      </c>
      <c r="AB12" s="154">
        <v>0.02</v>
      </c>
      <c r="AC12" s="147">
        <v>0.02</v>
      </c>
      <c r="AD12" s="147">
        <v>0.02</v>
      </c>
      <c r="AE12" s="147">
        <v>0.02</v>
      </c>
      <c r="AF12" s="147">
        <v>0.02</v>
      </c>
      <c r="AG12" s="147">
        <v>0.02</v>
      </c>
      <c r="AH12" s="147">
        <v>0.02</v>
      </c>
      <c r="AI12" s="147">
        <v>0.02</v>
      </c>
      <c r="AJ12" s="147">
        <v>0.02</v>
      </c>
      <c r="AK12" s="147">
        <v>0.02</v>
      </c>
      <c r="AL12" s="147">
        <v>0.02</v>
      </c>
      <c r="AM12" s="147">
        <v>1.8177060264469524E-2</v>
      </c>
      <c r="AN12" s="175">
        <f t="shared" si="1"/>
        <v>1</v>
      </c>
      <c r="AP12" s="26">
        <f t="shared" si="2"/>
        <v>1</v>
      </c>
      <c r="AQ12" s="35">
        <f>100%-AN12</f>
        <v>0</v>
      </c>
      <c r="AR12" s="32"/>
      <c r="AS12" s="35"/>
      <c r="AT12" s="36"/>
      <c r="AU12" s="36"/>
      <c r="AV12" s="38"/>
    </row>
    <row r="13" spans="1:48" ht="23.25" x14ac:dyDescent="0.35">
      <c r="A13" s="431" t="str">
        <f>'RESUMO '!A14</f>
        <v>3.0</v>
      </c>
      <c r="B13" s="426" t="str">
        <f>'RESUMO '!B14</f>
        <v>DEMOLIÇÃO SEM REAPROVEITAMENTO</v>
      </c>
      <c r="C13" s="401">
        <f>'RESUMO '!C14</f>
        <v>0</v>
      </c>
      <c r="D13" s="148">
        <f>IF(D15&lt;&gt;0,$C$13*D15,0)</f>
        <v>0</v>
      </c>
      <c r="E13" s="148">
        <f t="shared" ref="E13:AM13" si="4">IF(E15&lt;&gt;0,$C$13*E15,0)</f>
        <v>0</v>
      </c>
      <c r="F13" s="148">
        <f t="shared" si="4"/>
        <v>0</v>
      </c>
      <c r="G13" s="148">
        <f t="shared" si="4"/>
        <v>0</v>
      </c>
      <c r="H13" s="148">
        <f t="shared" si="4"/>
        <v>0</v>
      </c>
      <c r="I13" s="148">
        <f t="shared" si="4"/>
        <v>0</v>
      </c>
      <c r="J13" s="148">
        <f t="shared" si="4"/>
        <v>0</v>
      </c>
      <c r="K13" s="148">
        <f t="shared" si="4"/>
        <v>0</v>
      </c>
      <c r="L13" s="148">
        <f t="shared" si="4"/>
        <v>0</v>
      </c>
      <c r="M13" s="148">
        <f t="shared" si="4"/>
        <v>0</v>
      </c>
      <c r="N13" s="148">
        <f t="shared" si="4"/>
        <v>0</v>
      </c>
      <c r="O13" s="148">
        <f t="shared" si="4"/>
        <v>0</v>
      </c>
      <c r="P13" s="148">
        <f t="shared" si="4"/>
        <v>0</v>
      </c>
      <c r="Q13" s="148">
        <f t="shared" si="4"/>
        <v>0</v>
      </c>
      <c r="R13" s="148">
        <f t="shared" si="4"/>
        <v>0</v>
      </c>
      <c r="S13" s="148">
        <f t="shared" si="4"/>
        <v>0</v>
      </c>
      <c r="T13" s="148">
        <f t="shared" si="4"/>
        <v>0</v>
      </c>
      <c r="U13" s="148">
        <f t="shared" si="4"/>
        <v>0</v>
      </c>
      <c r="V13" s="148">
        <f t="shared" si="4"/>
        <v>0</v>
      </c>
      <c r="W13" s="148">
        <f t="shared" si="4"/>
        <v>0</v>
      </c>
      <c r="X13" s="148">
        <f t="shared" si="4"/>
        <v>0</v>
      </c>
      <c r="Y13" s="148">
        <f t="shared" si="4"/>
        <v>0</v>
      </c>
      <c r="Z13" s="148">
        <f t="shared" si="4"/>
        <v>0</v>
      </c>
      <c r="AA13" s="148">
        <f t="shared" si="4"/>
        <v>0</v>
      </c>
      <c r="AB13" s="148">
        <f t="shared" si="4"/>
        <v>0</v>
      </c>
      <c r="AC13" s="148">
        <f t="shared" si="4"/>
        <v>0</v>
      </c>
      <c r="AD13" s="148">
        <f t="shared" si="4"/>
        <v>0</v>
      </c>
      <c r="AE13" s="148">
        <f t="shared" si="4"/>
        <v>0</v>
      </c>
      <c r="AF13" s="148">
        <f t="shared" si="4"/>
        <v>0</v>
      </c>
      <c r="AG13" s="148">
        <f t="shared" si="4"/>
        <v>0</v>
      </c>
      <c r="AH13" s="148">
        <f t="shared" si="4"/>
        <v>0</v>
      </c>
      <c r="AI13" s="148">
        <f t="shared" si="4"/>
        <v>0</v>
      </c>
      <c r="AJ13" s="148">
        <f t="shared" si="4"/>
        <v>0</v>
      </c>
      <c r="AK13" s="148">
        <f t="shared" si="4"/>
        <v>0</v>
      </c>
      <c r="AL13" s="148">
        <f t="shared" si="4"/>
        <v>0</v>
      </c>
      <c r="AM13" s="148">
        <f t="shared" si="4"/>
        <v>0</v>
      </c>
      <c r="AN13" s="432">
        <f t="shared" si="1"/>
        <v>0</v>
      </c>
      <c r="AO13" s="26"/>
      <c r="AP13" s="26">
        <f t="shared" si="2"/>
        <v>0</v>
      </c>
      <c r="AQ13" s="35">
        <f>+C13-AN13</f>
        <v>0</v>
      </c>
      <c r="AR13" s="32"/>
      <c r="AS13" s="35"/>
      <c r="AT13" s="36"/>
      <c r="AU13" s="36"/>
      <c r="AV13" s="37"/>
    </row>
    <row r="14" spans="1:48" ht="23.25" x14ac:dyDescent="0.35">
      <c r="A14" s="423"/>
      <c r="B14" s="426"/>
      <c r="C14" s="401"/>
      <c r="D14" s="76" t="s">
        <v>2032</v>
      </c>
      <c r="E14" s="76" t="s">
        <v>2032</v>
      </c>
      <c r="F14" s="76" t="s">
        <v>2032</v>
      </c>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432"/>
      <c r="AO14" s="26"/>
      <c r="AP14" s="26"/>
      <c r="AQ14" s="35"/>
      <c r="AR14" s="32"/>
      <c r="AS14" s="35"/>
      <c r="AT14" s="36"/>
      <c r="AU14" s="36"/>
      <c r="AV14" s="37"/>
    </row>
    <row r="15" spans="1:48" ht="23.25" x14ac:dyDescent="0.35">
      <c r="A15" s="423"/>
      <c r="B15" s="426"/>
      <c r="C15" s="401"/>
      <c r="D15" s="147">
        <v>0.5</v>
      </c>
      <c r="E15" s="147">
        <v>0.3</v>
      </c>
      <c r="F15" s="147">
        <v>0.2</v>
      </c>
      <c r="G15" s="147"/>
      <c r="H15" s="147"/>
      <c r="I15" s="147"/>
      <c r="J15" s="147"/>
      <c r="K15" s="147"/>
      <c r="L15" s="147"/>
      <c r="M15" s="147"/>
      <c r="N15" s="157"/>
      <c r="O15" s="154"/>
      <c r="P15" s="147"/>
      <c r="Q15" s="147"/>
      <c r="R15" s="147"/>
      <c r="S15" s="147"/>
      <c r="T15" s="147"/>
      <c r="U15" s="147"/>
      <c r="V15" s="147"/>
      <c r="W15" s="147"/>
      <c r="X15" s="147"/>
      <c r="Y15" s="147"/>
      <c r="Z15" s="147"/>
      <c r="AA15" s="157"/>
      <c r="AB15" s="154"/>
      <c r="AC15" s="147"/>
      <c r="AD15" s="147"/>
      <c r="AE15" s="147"/>
      <c r="AF15" s="147"/>
      <c r="AG15" s="147"/>
      <c r="AH15" s="147"/>
      <c r="AI15" s="147"/>
      <c r="AJ15" s="147"/>
      <c r="AK15" s="147"/>
      <c r="AL15" s="147"/>
      <c r="AM15" s="147"/>
      <c r="AN15" s="175">
        <f t="shared" si="1"/>
        <v>1</v>
      </c>
      <c r="AP15" s="26">
        <f t="shared" si="2"/>
        <v>1</v>
      </c>
      <c r="AQ15" s="35">
        <f>100%-AN15</f>
        <v>0</v>
      </c>
      <c r="AR15" s="32"/>
      <c r="AS15" s="35"/>
      <c r="AT15" s="36"/>
      <c r="AU15" s="36"/>
      <c r="AV15" s="38"/>
    </row>
    <row r="16" spans="1:48" ht="23.25" x14ac:dyDescent="0.35">
      <c r="A16" s="431" t="str">
        <f>'RESUMO '!A15</f>
        <v>4.0</v>
      </c>
      <c r="B16" s="426" t="str">
        <f>'RESUMO '!B15</f>
        <v>SERVIÇO EM SOLO E ROCHA, MECANIZADO (INFRAESTRUTURA INSTALAÇÕES)</v>
      </c>
      <c r="C16" s="401">
        <f>'RESUMO '!C15</f>
        <v>0</v>
      </c>
      <c r="D16" s="148">
        <f>IF(D18&lt;&gt;0,$C$16*D18,0)</f>
        <v>0</v>
      </c>
      <c r="E16" s="148">
        <f t="shared" ref="E16:AM16" si="5">IF(E18&lt;&gt;0,$C$16*E18,0)</f>
        <v>0</v>
      </c>
      <c r="F16" s="148">
        <f t="shared" si="5"/>
        <v>0</v>
      </c>
      <c r="G16" s="148">
        <f t="shared" si="5"/>
        <v>0</v>
      </c>
      <c r="H16" s="148">
        <f t="shared" si="5"/>
        <v>0</v>
      </c>
      <c r="I16" s="148">
        <f t="shared" si="5"/>
        <v>0</v>
      </c>
      <c r="J16" s="148">
        <f t="shared" si="5"/>
        <v>0</v>
      </c>
      <c r="K16" s="148">
        <f t="shared" si="5"/>
        <v>0</v>
      </c>
      <c r="L16" s="148">
        <f t="shared" si="5"/>
        <v>0</v>
      </c>
      <c r="M16" s="148">
        <f t="shared" si="5"/>
        <v>0</v>
      </c>
      <c r="N16" s="148">
        <f t="shared" si="5"/>
        <v>0</v>
      </c>
      <c r="O16" s="148">
        <f t="shared" si="5"/>
        <v>0</v>
      </c>
      <c r="P16" s="148">
        <f t="shared" si="5"/>
        <v>0</v>
      </c>
      <c r="Q16" s="148">
        <f t="shared" si="5"/>
        <v>0</v>
      </c>
      <c r="R16" s="148">
        <f t="shared" si="5"/>
        <v>0</v>
      </c>
      <c r="S16" s="148">
        <f t="shared" si="5"/>
        <v>0</v>
      </c>
      <c r="T16" s="148">
        <f t="shared" si="5"/>
        <v>0</v>
      </c>
      <c r="U16" s="148">
        <f t="shared" si="5"/>
        <v>0</v>
      </c>
      <c r="V16" s="148">
        <f t="shared" si="5"/>
        <v>0</v>
      </c>
      <c r="W16" s="148">
        <f t="shared" si="5"/>
        <v>0</v>
      </c>
      <c r="X16" s="148">
        <f t="shared" si="5"/>
        <v>0</v>
      </c>
      <c r="Y16" s="148">
        <f t="shared" si="5"/>
        <v>0</v>
      </c>
      <c r="Z16" s="148">
        <f t="shared" si="5"/>
        <v>0</v>
      </c>
      <c r="AA16" s="148">
        <f t="shared" si="5"/>
        <v>0</v>
      </c>
      <c r="AB16" s="148">
        <f t="shared" si="5"/>
        <v>0</v>
      </c>
      <c r="AC16" s="148">
        <f t="shared" si="5"/>
        <v>0</v>
      </c>
      <c r="AD16" s="148">
        <f t="shared" si="5"/>
        <v>0</v>
      </c>
      <c r="AE16" s="148">
        <f t="shared" si="5"/>
        <v>0</v>
      </c>
      <c r="AF16" s="148">
        <f t="shared" si="5"/>
        <v>0</v>
      </c>
      <c r="AG16" s="148">
        <f t="shared" si="5"/>
        <v>0</v>
      </c>
      <c r="AH16" s="148">
        <f t="shared" si="5"/>
        <v>0</v>
      </c>
      <c r="AI16" s="148">
        <f t="shared" si="5"/>
        <v>0</v>
      </c>
      <c r="AJ16" s="148">
        <f t="shared" si="5"/>
        <v>0</v>
      </c>
      <c r="AK16" s="148">
        <f t="shared" si="5"/>
        <v>0</v>
      </c>
      <c r="AL16" s="148">
        <f t="shared" si="5"/>
        <v>0</v>
      </c>
      <c r="AM16" s="148">
        <f t="shared" si="5"/>
        <v>0</v>
      </c>
      <c r="AN16" s="432">
        <f t="shared" si="1"/>
        <v>0</v>
      </c>
      <c r="AO16" s="26"/>
      <c r="AP16" s="26">
        <f t="shared" si="2"/>
        <v>0</v>
      </c>
      <c r="AQ16" s="35">
        <f>+C16-AN16</f>
        <v>0</v>
      </c>
      <c r="AR16" s="32"/>
      <c r="AS16" s="35"/>
      <c r="AT16" s="36"/>
      <c r="AU16" s="36"/>
      <c r="AV16" s="37"/>
    </row>
    <row r="17" spans="1:48" ht="23.25" x14ac:dyDescent="0.35">
      <c r="A17" s="423"/>
      <c r="B17" s="426"/>
      <c r="C17" s="401"/>
      <c r="D17" s="76"/>
      <c r="E17" s="76"/>
      <c r="F17" s="76"/>
      <c r="G17" s="76"/>
      <c r="H17" s="76"/>
      <c r="I17" s="76"/>
      <c r="J17" s="76"/>
      <c r="K17" s="76" t="s">
        <v>2032</v>
      </c>
      <c r="L17" s="76" t="s">
        <v>2032</v>
      </c>
      <c r="M17" s="76" t="s">
        <v>2032</v>
      </c>
      <c r="N17" s="76" t="s">
        <v>2032</v>
      </c>
      <c r="O17" s="77"/>
      <c r="P17" s="76"/>
      <c r="Q17" s="76"/>
      <c r="R17" s="76"/>
      <c r="S17" s="76"/>
      <c r="T17" s="76"/>
      <c r="U17" s="76"/>
      <c r="V17" s="78"/>
      <c r="W17" s="78"/>
      <c r="X17" s="78"/>
      <c r="Y17" s="76"/>
      <c r="Z17" s="76"/>
      <c r="AA17" s="69"/>
      <c r="AB17" s="77"/>
      <c r="AC17" s="76"/>
      <c r="AD17" s="76"/>
      <c r="AE17" s="76"/>
      <c r="AF17" s="76"/>
      <c r="AG17" s="76"/>
      <c r="AH17" s="76"/>
      <c r="AI17" s="76"/>
      <c r="AJ17" s="76"/>
      <c r="AK17" s="76"/>
      <c r="AL17" s="76"/>
      <c r="AM17" s="76"/>
      <c r="AN17" s="432"/>
      <c r="AO17" s="26"/>
      <c r="AP17" s="26"/>
      <c r="AQ17" s="35"/>
      <c r="AR17" s="32"/>
      <c r="AS17" s="35"/>
      <c r="AT17" s="36"/>
      <c r="AU17" s="36"/>
      <c r="AV17" s="37"/>
    </row>
    <row r="18" spans="1:48" ht="23.25" x14ac:dyDescent="0.35">
      <c r="A18" s="423"/>
      <c r="B18" s="426"/>
      <c r="C18" s="401"/>
      <c r="D18" s="147"/>
      <c r="E18" s="147"/>
      <c r="F18" s="147"/>
      <c r="G18" s="147"/>
      <c r="H18" s="147"/>
      <c r="I18" s="147"/>
      <c r="J18" s="147"/>
      <c r="K18" s="147">
        <v>0.25</v>
      </c>
      <c r="L18" s="147">
        <v>0.25</v>
      </c>
      <c r="M18" s="147">
        <v>0.25</v>
      </c>
      <c r="N18" s="157">
        <v>0.25</v>
      </c>
      <c r="O18" s="154"/>
      <c r="P18" s="147"/>
      <c r="Q18" s="147"/>
      <c r="R18" s="147"/>
      <c r="S18" s="147"/>
      <c r="T18" s="147"/>
      <c r="U18" s="147"/>
      <c r="V18" s="147"/>
      <c r="W18" s="147"/>
      <c r="X18" s="147"/>
      <c r="Y18" s="147"/>
      <c r="Z18" s="147"/>
      <c r="AA18" s="157"/>
      <c r="AB18" s="154"/>
      <c r="AC18" s="147"/>
      <c r="AD18" s="147"/>
      <c r="AE18" s="147"/>
      <c r="AF18" s="147"/>
      <c r="AG18" s="147"/>
      <c r="AH18" s="147"/>
      <c r="AI18" s="147"/>
      <c r="AJ18" s="147"/>
      <c r="AK18" s="147"/>
      <c r="AL18" s="147"/>
      <c r="AM18" s="147"/>
      <c r="AN18" s="175">
        <f t="shared" si="1"/>
        <v>1</v>
      </c>
      <c r="AP18" s="26">
        <f t="shared" si="2"/>
        <v>1</v>
      </c>
      <c r="AQ18" s="35">
        <f>100%-AN18</f>
        <v>0</v>
      </c>
      <c r="AR18" s="32"/>
      <c r="AS18" s="35"/>
      <c r="AT18" s="36"/>
      <c r="AU18" s="36"/>
      <c r="AV18" s="38"/>
    </row>
    <row r="19" spans="1:48" ht="23.25" x14ac:dyDescent="0.35">
      <c r="A19" s="431" t="str">
        <f>'RESUMO '!A16</f>
        <v>5.0</v>
      </c>
      <c r="B19" s="426" t="str">
        <f>'RESUMO '!B16</f>
        <v>ESCORAMENTO, CONTENÇÃO E DRENAGEM</v>
      </c>
      <c r="C19" s="401">
        <f>'RESUMO '!C16</f>
        <v>0</v>
      </c>
      <c r="D19" s="148">
        <f>IF(D21&lt;&gt;0,$C$19*D21,0)</f>
        <v>0</v>
      </c>
      <c r="E19" s="148">
        <f t="shared" ref="E19:AM19" si="6">IF(E21&lt;&gt;0,$C$19*E21,0)</f>
        <v>0</v>
      </c>
      <c r="F19" s="148">
        <f t="shared" si="6"/>
        <v>0</v>
      </c>
      <c r="G19" s="148">
        <f t="shared" si="6"/>
        <v>0</v>
      </c>
      <c r="H19" s="148">
        <f t="shared" si="6"/>
        <v>0</v>
      </c>
      <c r="I19" s="148">
        <f t="shared" si="6"/>
        <v>0</v>
      </c>
      <c r="J19" s="148">
        <f t="shared" si="6"/>
        <v>0</v>
      </c>
      <c r="K19" s="148">
        <f t="shared" si="6"/>
        <v>0</v>
      </c>
      <c r="L19" s="148">
        <f t="shared" si="6"/>
        <v>0</v>
      </c>
      <c r="M19" s="148">
        <f t="shared" si="6"/>
        <v>0</v>
      </c>
      <c r="N19" s="148">
        <f t="shared" si="6"/>
        <v>0</v>
      </c>
      <c r="O19" s="148">
        <f t="shared" si="6"/>
        <v>0</v>
      </c>
      <c r="P19" s="148">
        <f t="shared" si="6"/>
        <v>0</v>
      </c>
      <c r="Q19" s="148">
        <f t="shared" si="6"/>
        <v>0</v>
      </c>
      <c r="R19" s="148">
        <f t="shared" si="6"/>
        <v>0</v>
      </c>
      <c r="S19" s="148">
        <f t="shared" si="6"/>
        <v>0</v>
      </c>
      <c r="T19" s="148">
        <f t="shared" si="6"/>
        <v>0</v>
      </c>
      <c r="U19" s="148">
        <f t="shared" si="6"/>
        <v>0</v>
      </c>
      <c r="V19" s="148">
        <f t="shared" si="6"/>
        <v>0</v>
      </c>
      <c r="W19" s="148">
        <f t="shared" si="6"/>
        <v>0</v>
      </c>
      <c r="X19" s="148">
        <f t="shared" si="6"/>
        <v>0</v>
      </c>
      <c r="Y19" s="148">
        <f t="shared" si="6"/>
        <v>0</v>
      </c>
      <c r="Z19" s="148">
        <f t="shared" si="6"/>
        <v>0</v>
      </c>
      <c r="AA19" s="148">
        <f t="shared" si="6"/>
        <v>0</v>
      </c>
      <c r="AB19" s="148">
        <f t="shared" si="6"/>
        <v>0</v>
      </c>
      <c r="AC19" s="148">
        <f t="shared" si="6"/>
        <v>0</v>
      </c>
      <c r="AD19" s="148">
        <f t="shared" si="6"/>
        <v>0</v>
      </c>
      <c r="AE19" s="148">
        <f t="shared" si="6"/>
        <v>0</v>
      </c>
      <c r="AF19" s="148">
        <f t="shared" si="6"/>
        <v>0</v>
      </c>
      <c r="AG19" s="148">
        <f t="shared" si="6"/>
        <v>0</v>
      </c>
      <c r="AH19" s="148">
        <f t="shared" si="6"/>
        <v>0</v>
      </c>
      <c r="AI19" s="148">
        <f t="shared" si="6"/>
        <v>0</v>
      </c>
      <c r="AJ19" s="148">
        <f t="shared" si="6"/>
        <v>0</v>
      </c>
      <c r="AK19" s="148">
        <f t="shared" si="6"/>
        <v>0</v>
      </c>
      <c r="AL19" s="148">
        <f t="shared" si="6"/>
        <v>0</v>
      </c>
      <c r="AM19" s="148">
        <f t="shared" si="6"/>
        <v>0</v>
      </c>
      <c r="AN19" s="430">
        <f>SUM(D19:AM19)</f>
        <v>0</v>
      </c>
      <c r="AO19" s="26"/>
      <c r="AP19" s="26">
        <f t="shared" si="2"/>
        <v>0</v>
      </c>
      <c r="AQ19" s="35">
        <f>+C19-AN19</f>
        <v>0</v>
      </c>
      <c r="AR19" s="32"/>
      <c r="AS19" s="35"/>
      <c r="AT19" s="36"/>
      <c r="AU19" s="36"/>
      <c r="AV19" s="37"/>
    </row>
    <row r="20" spans="1:48" ht="23.25" x14ac:dyDescent="0.35">
      <c r="A20" s="423"/>
      <c r="B20" s="426"/>
      <c r="C20" s="401"/>
      <c r="D20" s="76"/>
      <c r="E20" s="76"/>
      <c r="F20" s="76"/>
      <c r="G20" s="76"/>
      <c r="H20" s="76"/>
      <c r="I20" s="76"/>
      <c r="J20" s="76"/>
      <c r="K20" s="76" t="s">
        <v>2032</v>
      </c>
      <c r="L20" s="76" t="s">
        <v>2032</v>
      </c>
      <c r="M20" s="76" t="s">
        <v>2032</v>
      </c>
      <c r="N20" s="76" t="s">
        <v>2032</v>
      </c>
      <c r="O20" s="77"/>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430"/>
      <c r="AO20" s="26"/>
      <c r="AP20" s="26"/>
      <c r="AQ20" s="35"/>
      <c r="AR20" s="32"/>
      <c r="AS20" s="35"/>
      <c r="AT20" s="36"/>
      <c r="AU20" s="36"/>
      <c r="AV20" s="37"/>
    </row>
    <row r="21" spans="1:48" ht="23.25" x14ac:dyDescent="0.35">
      <c r="A21" s="423"/>
      <c r="B21" s="426"/>
      <c r="C21" s="401"/>
      <c r="D21" s="147"/>
      <c r="E21" s="147"/>
      <c r="F21" s="147"/>
      <c r="G21" s="147"/>
      <c r="H21" s="147"/>
      <c r="I21" s="147"/>
      <c r="J21" s="147"/>
      <c r="K21" s="147">
        <v>0.25</v>
      </c>
      <c r="L21" s="147">
        <v>0.25</v>
      </c>
      <c r="M21" s="147">
        <v>0.25</v>
      </c>
      <c r="N21" s="157">
        <v>0.25</v>
      </c>
      <c r="O21" s="154"/>
      <c r="P21" s="147"/>
      <c r="Q21" s="147"/>
      <c r="R21" s="147"/>
      <c r="S21" s="147"/>
      <c r="T21" s="147"/>
      <c r="U21" s="147"/>
      <c r="V21" s="147"/>
      <c r="W21" s="147"/>
      <c r="X21" s="147"/>
      <c r="Y21" s="147"/>
      <c r="Z21" s="147"/>
      <c r="AA21" s="157"/>
      <c r="AB21" s="154"/>
      <c r="AC21" s="147"/>
      <c r="AD21" s="147"/>
      <c r="AE21" s="147"/>
      <c r="AF21" s="147"/>
      <c r="AG21" s="147"/>
      <c r="AH21" s="147"/>
      <c r="AI21" s="147"/>
      <c r="AJ21" s="147"/>
      <c r="AK21" s="147"/>
      <c r="AL21" s="147"/>
      <c r="AM21" s="147"/>
      <c r="AN21" s="175">
        <f t="shared" si="1"/>
        <v>1</v>
      </c>
      <c r="AP21" s="26">
        <f t="shared" si="2"/>
        <v>1</v>
      </c>
      <c r="AQ21" s="35">
        <f>100%-AN21</f>
        <v>0</v>
      </c>
      <c r="AR21" s="32"/>
      <c r="AS21" s="35"/>
      <c r="AT21" s="36"/>
      <c r="AU21" s="36"/>
      <c r="AV21" s="38"/>
    </row>
    <row r="22" spans="1:48" ht="23.25" x14ac:dyDescent="0.35">
      <c r="A22" s="431" t="str">
        <f>'RESUMO '!A17</f>
        <v>6.0</v>
      </c>
      <c r="B22" s="426" t="str">
        <f>'RESUMO '!B17</f>
        <v>FUNDAÇÃO E SUPERESTRUTURA</v>
      </c>
      <c r="C22" s="401">
        <f>'RESUMO '!C17</f>
        <v>0</v>
      </c>
      <c r="D22" s="148">
        <f>IF(D24&lt;&gt;0,$C22*D24,0)</f>
        <v>0</v>
      </c>
      <c r="E22" s="148">
        <f t="shared" ref="E22:AM22" si="7">IF(E24&lt;&gt;0,$C$22*E24,0)</f>
        <v>0</v>
      </c>
      <c r="F22" s="148">
        <f t="shared" si="7"/>
        <v>0</v>
      </c>
      <c r="G22" s="148">
        <f t="shared" si="7"/>
        <v>0</v>
      </c>
      <c r="H22" s="148">
        <f t="shared" si="7"/>
        <v>0</v>
      </c>
      <c r="I22" s="148">
        <f t="shared" si="7"/>
        <v>0</v>
      </c>
      <c r="J22" s="148">
        <f t="shared" si="7"/>
        <v>0</v>
      </c>
      <c r="K22" s="148">
        <f t="shared" si="7"/>
        <v>0</v>
      </c>
      <c r="L22" s="148">
        <f t="shared" si="7"/>
        <v>0</v>
      </c>
      <c r="M22" s="148">
        <f t="shared" si="7"/>
        <v>0</v>
      </c>
      <c r="N22" s="148">
        <f t="shared" si="7"/>
        <v>0</v>
      </c>
      <c r="O22" s="148">
        <f t="shared" si="7"/>
        <v>0</v>
      </c>
      <c r="P22" s="148">
        <f t="shared" si="7"/>
        <v>0</v>
      </c>
      <c r="Q22" s="148">
        <f t="shared" si="7"/>
        <v>0</v>
      </c>
      <c r="R22" s="148">
        <f t="shared" si="7"/>
        <v>0</v>
      </c>
      <c r="S22" s="148">
        <f t="shared" si="7"/>
        <v>0</v>
      </c>
      <c r="T22" s="148">
        <f t="shared" si="7"/>
        <v>0</v>
      </c>
      <c r="U22" s="148">
        <f t="shared" si="7"/>
        <v>0</v>
      </c>
      <c r="V22" s="148">
        <f t="shared" si="7"/>
        <v>0</v>
      </c>
      <c r="W22" s="148">
        <f t="shared" si="7"/>
        <v>0</v>
      </c>
      <c r="X22" s="148">
        <f t="shared" si="7"/>
        <v>0</v>
      </c>
      <c r="Y22" s="148">
        <f t="shared" si="7"/>
        <v>0</v>
      </c>
      <c r="Z22" s="148">
        <f t="shared" si="7"/>
        <v>0</v>
      </c>
      <c r="AA22" s="148">
        <f t="shared" si="7"/>
        <v>0</v>
      </c>
      <c r="AB22" s="148">
        <f t="shared" si="7"/>
        <v>0</v>
      </c>
      <c r="AC22" s="148">
        <f t="shared" si="7"/>
        <v>0</v>
      </c>
      <c r="AD22" s="148">
        <f t="shared" si="7"/>
        <v>0</v>
      </c>
      <c r="AE22" s="148">
        <f t="shared" si="7"/>
        <v>0</v>
      </c>
      <c r="AF22" s="148">
        <f t="shared" si="7"/>
        <v>0</v>
      </c>
      <c r="AG22" s="148">
        <f t="shared" si="7"/>
        <v>0</v>
      </c>
      <c r="AH22" s="148">
        <f t="shared" si="7"/>
        <v>0</v>
      </c>
      <c r="AI22" s="148">
        <f t="shared" si="7"/>
        <v>0</v>
      </c>
      <c r="AJ22" s="148">
        <f t="shared" si="7"/>
        <v>0</v>
      </c>
      <c r="AK22" s="148">
        <f t="shared" si="7"/>
        <v>0</v>
      </c>
      <c r="AL22" s="148">
        <f t="shared" si="7"/>
        <v>0</v>
      </c>
      <c r="AM22" s="148">
        <f t="shared" si="7"/>
        <v>0</v>
      </c>
      <c r="AN22" s="430">
        <f t="shared" si="1"/>
        <v>0</v>
      </c>
      <c r="AO22" s="26"/>
      <c r="AP22" s="26">
        <f t="shared" si="2"/>
        <v>0</v>
      </c>
      <c r="AQ22" s="35">
        <f>+C22-AN22</f>
        <v>0</v>
      </c>
      <c r="AR22" s="32"/>
      <c r="AS22" s="35"/>
      <c r="AT22" s="36"/>
      <c r="AU22" s="36"/>
      <c r="AV22" s="37"/>
    </row>
    <row r="23" spans="1:48" ht="23.25" x14ac:dyDescent="0.35">
      <c r="A23" s="423"/>
      <c r="B23" s="426"/>
      <c r="C23" s="401"/>
      <c r="D23" s="76"/>
      <c r="E23" s="76"/>
      <c r="F23" s="78" t="s">
        <v>2032</v>
      </c>
      <c r="G23" s="76" t="s">
        <v>2032</v>
      </c>
      <c r="H23" s="76" t="s">
        <v>2032</v>
      </c>
      <c r="I23" s="76" t="s">
        <v>2032</v>
      </c>
      <c r="J23" s="76" t="s">
        <v>2032</v>
      </c>
      <c r="K23" s="69" t="s">
        <v>2032</v>
      </c>
      <c r="L23" s="77" t="s">
        <v>2032</v>
      </c>
      <c r="M23" s="76" t="s">
        <v>2032</v>
      </c>
      <c r="N23" s="76" t="s">
        <v>2032</v>
      </c>
      <c r="O23" s="76" t="s">
        <v>2032</v>
      </c>
      <c r="P23" s="76" t="s">
        <v>2032</v>
      </c>
      <c r="Q23" s="76" t="s">
        <v>2032</v>
      </c>
      <c r="R23" s="76"/>
      <c r="S23" s="76"/>
      <c r="T23" s="76"/>
      <c r="U23" s="76"/>
      <c r="V23" s="78"/>
      <c r="W23" s="76"/>
      <c r="X23" s="76"/>
      <c r="Y23" s="76"/>
      <c r="Z23" s="76"/>
      <c r="AA23" s="69"/>
      <c r="AB23" s="77"/>
      <c r="AC23" s="76"/>
      <c r="AD23" s="76"/>
      <c r="AE23" s="76"/>
      <c r="AF23" s="76"/>
      <c r="AG23" s="76"/>
      <c r="AH23" s="76"/>
      <c r="AI23" s="76"/>
      <c r="AJ23" s="76"/>
      <c r="AK23" s="76"/>
      <c r="AL23" s="76"/>
      <c r="AM23" s="76"/>
      <c r="AN23" s="430"/>
      <c r="AO23" s="26"/>
      <c r="AP23" s="26"/>
      <c r="AQ23" s="35"/>
      <c r="AR23" s="32"/>
      <c r="AS23" s="35"/>
      <c r="AT23" s="36"/>
      <c r="AU23" s="36"/>
      <c r="AV23" s="37"/>
    </row>
    <row r="24" spans="1:48" ht="23.25" x14ac:dyDescent="0.35">
      <c r="A24" s="423"/>
      <c r="B24" s="426"/>
      <c r="C24" s="401"/>
      <c r="D24" s="147"/>
      <c r="E24" s="147"/>
      <c r="F24" s="147">
        <v>8.9835468078418731E-2</v>
      </c>
      <c r="G24" s="147">
        <v>8.9835468078418731E-2</v>
      </c>
      <c r="H24" s="147">
        <v>8.9835468078418731E-2</v>
      </c>
      <c r="I24" s="147">
        <v>8.9835468078418731E-2</v>
      </c>
      <c r="J24" s="147">
        <v>8.9835468078418731E-2</v>
      </c>
      <c r="K24" s="157">
        <v>8.9835468078418731E-2</v>
      </c>
      <c r="L24" s="154">
        <v>8.9835468078418731E-2</v>
      </c>
      <c r="M24" s="147">
        <v>8.9835468078418731E-2</v>
      </c>
      <c r="N24" s="147">
        <v>8.1739164139559506E-2</v>
      </c>
      <c r="O24" s="147">
        <v>7.6559771231755724E-2</v>
      </c>
      <c r="P24" s="147">
        <v>7.6559771231755724E-2</v>
      </c>
      <c r="Q24" s="147">
        <v>4.6457548769579304E-2</v>
      </c>
      <c r="R24" s="147"/>
      <c r="S24" s="147"/>
      <c r="T24" s="147"/>
      <c r="U24" s="147"/>
      <c r="V24" s="147"/>
      <c r="W24" s="147"/>
      <c r="X24" s="147"/>
      <c r="Y24" s="147"/>
      <c r="Z24" s="147"/>
      <c r="AA24" s="157"/>
      <c r="AB24" s="154"/>
      <c r="AC24" s="147"/>
      <c r="AD24" s="147"/>
      <c r="AE24" s="147"/>
      <c r="AF24" s="147"/>
      <c r="AG24" s="147"/>
      <c r="AH24" s="147"/>
      <c r="AI24" s="147"/>
      <c r="AJ24" s="147"/>
      <c r="AK24" s="147"/>
      <c r="AL24" s="147"/>
      <c r="AM24" s="147"/>
      <c r="AN24" s="175">
        <f t="shared" si="1"/>
        <v>1</v>
      </c>
      <c r="AP24" s="26">
        <f t="shared" si="2"/>
        <v>1</v>
      </c>
      <c r="AQ24" s="35">
        <f>100%-AN24</f>
        <v>0</v>
      </c>
      <c r="AR24" s="32"/>
      <c r="AS24" s="35"/>
      <c r="AT24" s="36"/>
      <c r="AU24" s="36"/>
      <c r="AV24" s="38"/>
    </row>
    <row r="25" spans="1:48" ht="23.25" x14ac:dyDescent="0.35">
      <c r="A25" s="431" t="str">
        <f>'RESUMO '!A18</f>
        <v>7.0</v>
      </c>
      <c r="B25" s="426" t="str">
        <f>'RESUMO '!B18</f>
        <v>ESTRUTURA EM MADEIRA, FERRO, ALUMÍNIO E CONCRETO</v>
      </c>
      <c r="C25" s="401">
        <f>'RESUMO '!C18</f>
        <v>0</v>
      </c>
      <c r="D25" s="148">
        <f>IF(D27&lt;&gt;0,$C25*D27,0)</f>
        <v>0</v>
      </c>
      <c r="E25" s="148">
        <f t="shared" ref="E25:AM25" si="8">IF(E27&lt;&gt;0,$C25*E27,0)</f>
        <v>0</v>
      </c>
      <c r="F25" s="148">
        <f t="shared" si="8"/>
        <v>0</v>
      </c>
      <c r="G25" s="148">
        <f t="shared" si="8"/>
        <v>0</v>
      </c>
      <c r="H25" s="148">
        <f t="shared" si="8"/>
        <v>0</v>
      </c>
      <c r="I25" s="148">
        <f t="shared" si="8"/>
        <v>0</v>
      </c>
      <c r="J25" s="148">
        <f t="shared" si="8"/>
        <v>0</v>
      </c>
      <c r="K25" s="148">
        <f t="shared" si="8"/>
        <v>0</v>
      </c>
      <c r="L25" s="148">
        <f t="shared" si="8"/>
        <v>0</v>
      </c>
      <c r="M25" s="148">
        <f t="shared" si="8"/>
        <v>0</v>
      </c>
      <c r="N25" s="148">
        <f t="shared" si="8"/>
        <v>0</v>
      </c>
      <c r="O25" s="148">
        <f t="shared" si="8"/>
        <v>0</v>
      </c>
      <c r="P25" s="148">
        <f t="shared" si="8"/>
        <v>0</v>
      </c>
      <c r="Q25" s="148">
        <f t="shared" si="8"/>
        <v>0</v>
      </c>
      <c r="R25" s="148">
        <f t="shared" si="8"/>
        <v>0</v>
      </c>
      <c r="S25" s="148">
        <f t="shared" si="8"/>
        <v>0</v>
      </c>
      <c r="T25" s="148">
        <f t="shared" si="8"/>
        <v>0</v>
      </c>
      <c r="U25" s="148">
        <f t="shared" si="8"/>
        <v>0</v>
      </c>
      <c r="V25" s="148">
        <f t="shared" si="8"/>
        <v>0</v>
      </c>
      <c r="W25" s="148">
        <f t="shared" si="8"/>
        <v>0</v>
      </c>
      <c r="X25" s="148">
        <f t="shared" si="8"/>
        <v>0</v>
      </c>
      <c r="Y25" s="148">
        <f t="shared" si="8"/>
        <v>0</v>
      </c>
      <c r="Z25" s="148">
        <f t="shared" si="8"/>
        <v>0</v>
      </c>
      <c r="AA25" s="148">
        <f t="shared" si="8"/>
        <v>0</v>
      </c>
      <c r="AB25" s="148">
        <f t="shared" si="8"/>
        <v>0</v>
      </c>
      <c r="AC25" s="148">
        <f t="shared" si="8"/>
        <v>0</v>
      </c>
      <c r="AD25" s="148">
        <f t="shared" si="8"/>
        <v>0</v>
      </c>
      <c r="AE25" s="148">
        <f t="shared" si="8"/>
        <v>0</v>
      </c>
      <c r="AF25" s="148">
        <f t="shared" si="8"/>
        <v>0</v>
      </c>
      <c r="AG25" s="148">
        <f t="shared" si="8"/>
        <v>0</v>
      </c>
      <c r="AH25" s="148">
        <f t="shared" si="8"/>
        <v>0</v>
      </c>
      <c r="AI25" s="148">
        <f t="shared" si="8"/>
        <v>0</v>
      </c>
      <c r="AJ25" s="148">
        <f t="shared" si="8"/>
        <v>0</v>
      </c>
      <c r="AK25" s="148">
        <f t="shared" si="8"/>
        <v>0</v>
      </c>
      <c r="AL25" s="148">
        <f t="shared" si="8"/>
        <v>0</v>
      </c>
      <c r="AM25" s="148">
        <f t="shared" si="8"/>
        <v>0</v>
      </c>
      <c r="AN25" s="430">
        <f t="shared" si="1"/>
        <v>0</v>
      </c>
      <c r="AO25" s="26"/>
      <c r="AP25" s="26">
        <f t="shared" si="2"/>
        <v>0</v>
      </c>
      <c r="AQ25" s="35">
        <f>+C25-AN25</f>
        <v>0</v>
      </c>
      <c r="AR25" s="32"/>
      <c r="AS25" s="35"/>
      <c r="AT25" s="36"/>
      <c r="AU25" s="36"/>
      <c r="AV25" s="37"/>
    </row>
    <row r="26" spans="1:48" ht="23.25" x14ac:dyDescent="0.35">
      <c r="A26" s="423"/>
      <c r="B26" s="426"/>
      <c r="C26" s="401"/>
      <c r="D26" s="76"/>
      <c r="E26" s="76"/>
      <c r="F26" s="76"/>
      <c r="G26" s="76"/>
      <c r="H26" s="76"/>
      <c r="I26" s="76"/>
      <c r="J26" s="76"/>
      <c r="K26" s="76"/>
      <c r="L26" s="76"/>
      <c r="M26" s="76" t="s">
        <v>2032</v>
      </c>
      <c r="N26" s="69" t="s">
        <v>2032</v>
      </c>
      <c r="O26" s="77" t="s">
        <v>2032</v>
      </c>
      <c r="P26" s="76" t="s">
        <v>2032</v>
      </c>
      <c r="Q26" s="76" t="s">
        <v>2032</v>
      </c>
      <c r="R26" s="76" t="s">
        <v>2032</v>
      </c>
      <c r="S26" s="76" t="s">
        <v>2032</v>
      </c>
      <c r="T26" s="76" t="s">
        <v>2032</v>
      </c>
      <c r="U26" s="76" t="s">
        <v>2032</v>
      </c>
      <c r="V26" s="78" t="s">
        <v>2032</v>
      </c>
      <c r="W26" s="76" t="s">
        <v>2032</v>
      </c>
      <c r="X26" s="76" t="s">
        <v>2032</v>
      </c>
      <c r="Y26" s="76" t="s">
        <v>2032</v>
      </c>
      <c r="Z26" s="76" t="s">
        <v>2032</v>
      </c>
      <c r="AA26" s="69" t="s">
        <v>2032</v>
      </c>
      <c r="AB26" s="77" t="s">
        <v>2032</v>
      </c>
      <c r="AC26" s="76" t="s">
        <v>2032</v>
      </c>
      <c r="AD26" s="76" t="s">
        <v>2032</v>
      </c>
      <c r="AE26" s="76" t="s">
        <v>2032</v>
      </c>
      <c r="AF26" s="76" t="s">
        <v>2032</v>
      </c>
      <c r="AG26" s="76"/>
      <c r="AH26" s="76"/>
      <c r="AI26" s="76"/>
      <c r="AJ26" s="76"/>
      <c r="AK26" s="76"/>
      <c r="AL26" s="76"/>
      <c r="AM26" s="76"/>
      <c r="AN26" s="430"/>
      <c r="AO26" s="26"/>
      <c r="AP26" s="26"/>
      <c r="AQ26" s="35"/>
      <c r="AR26" s="32"/>
      <c r="AS26" s="35"/>
      <c r="AT26" s="36"/>
      <c r="AU26" s="36"/>
      <c r="AV26" s="37"/>
    </row>
    <row r="27" spans="1:48" ht="23.25" x14ac:dyDescent="0.35">
      <c r="A27" s="423"/>
      <c r="B27" s="426"/>
      <c r="C27" s="401"/>
      <c r="D27" s="147"/>
      <c r="E27" s="147"/>
      <c r="F27" s="147"/>
      <c r="G27" s="147"/>
      <c r="H27" s="147"/>
      <c r="I27" s="147"/>
      <c r="J27" s="147"/>
      <c r="K27" s="147"/>
      <c r="L27" s="147"/>
      <c r="M27" s="147">
        <v>6.2748311530309089E-2</v>
      </c>
      <c r="N27" s="157">
        <v>6.2748311530309089E-2</v>
      </c>
      <c r="O27" s="154">
        <v>6.2748311530309089E-2</v>
      </c>
      <c r="P27" s="147">
        <v>6.2748311530309089E-2</v>
      </c>
      <c r="Q27" s="147">
        <v>6.2748311530309089E-2</v>
      </c>
      <c r="R27" s="147">
        <v>6.2748311530309089E-2</v>
      </c>
      <c r="S27" s="147">
        <v>6.2748311530309089E-2</v>
      </c>
      <c r="T27" s="147">
        <v>6.2748311530309089E-2</v>
      </c>
      <c r="U27" s="147">
        <v>6.2748311530309089E-2</v>
      </c>
      <c r="V27" s="147">
        <v>6.2748311530309089E-2</v>
      </c>
      <c r="W27" s="147">
        <v>6.2748311530309089E-2</v>
      </c>
      <c r="X27" s="147">
        <v>6.2748311530309089E-2</v>
      </c>
      <c r="Y27" s="147">
        <v>6.2748311530309089E-2</v>
      </c>
      <c r="Z27" s="147">
        <v>3.4507625129355755E-2</v>
      </c>
      <c r="AA27" s="147">
        <v>3.9656986702606867E-2</v>
      </c>
      <c r="AB27" s="147">
        <v>3.9656986702606867E-2</v>
      </c>
      <c r="AC27" s="147">
        <v>2.3211350568974429E-2</v>
      </c>
      <c r="AD27" s="147">
        <v>2.3211350568974429E-2</v>
      </c>
      <c r="AE27" s="147">
        <v>2.3211350568974429E-2</v>
      </c>
      <c r="AF27" s="147">
        <v>8.162998644889452E-4</v>
      </c>
      <c r="AG27" s="147"/>
      <c r="AH27" s="147"/>
      <c r="AI27" s="147"/>
      <c r="AJ27" s="147"/>
      <c r="AK27" s="147"/>
      <c r="AL27" s="147"/>
      <c r="AM27" s="147"/>
      <c r="AN27" s="175">
        <f t="shared" si="1"/>
        <v>1</v>
      </c>
      <c r="AP27" s="26">
        <f t="shared" si="2"/>
        <v>1</v>
      </c>
      <c r="AQ27" s="35">
        <f>100%-AN27</f>
        <v>0</v>
      </c>
      <c r="AR27" s="32"/>
      <c r="AS27" s="35"/>
      <c r="AT27" s="36"/>
      <c r="AU27" s="36"/>
      <c r="AV27" s="38"/>
    </row>
    <row r="28" spans="1:48" ht="23.25" x14ac:dyDescent="0.35">
      <c r="A28" s="431" t="str">
        <f>'RESUMO '!A19</f>
        <v>8.0</v>
      </c>
      <c r="B28" s="426" t="str">
        <f>'RESUMO '!B19</f>
        <v>ALVENARIAS / FECHAMENTOS</v>
      </c>
      <c r="C28" s="401">
        <f>'RESUMO '!C19</f>
        <v>0</v>
      </c>
      <c r="D28" s="148">
        <f>IF(D30&lt;&gt;0,$C28*D30,0)</f>
        <v>0</v>
      </c>
      <c r="E28" s="148">
        <f t="shared" ref="E28:AM28" si="9">IF(E30&lt;&gt;0,$C28*E30,0)</f>
        <v>0</v>
      </c>
      <c r="F28" s="148">
        <f t="shared" si="9"/>
        <v>0</v>
      </c>
      <c r="G28" s="148">
        <f t="shared" si="9"/>
        <v>0</v>
      </c>
      <c r="H28" s="148">
        <f t="shared" si="9"/>
        <v>0</v>
      </c>
      <c r="I28" s="148">
        <f t="shared" si="9"/>
        <v>0</v>
      </c>
      <c r="J28" s="148">
        <f t="shared" si="9"/>
        <v>0</v>
      </c>
      <c r="K28" s="148">
        <f t="shared" si="9"/>
        <v>0</v>
      </c>
      <c r="L28" s="148">
        <f t="shared" si="9"/>
        <v>0</v>
      </c>
      <c r="M28" s="148">
        <f t="shared" si="9"/>
        <v>0</v>
      </c>
      <c r="N28" s="148">
        <f t="shared" si="9"/>
        <v>0</v>
      </c>
      <c r="O28" s="148">
        <f t="shared" si="9"/>
        <v>0</v>
      </c>
      <c r="P28" s="148">
        <f t="shared" si="9"/>
        <v>0</v>
      </c>
      <c r="Q28" s="148">
        <f t="shared" si="9"/>
        <v>0</v>
      </c>
      <c r="R28" s="148">
        <f t="shared" si="9"/>
        <v>0</v>
      </c>
      <c r="S28" s="148">
        <f t="shared" si="9"/>
        <v>0</v>
      </c>
      <c r="T28" s="148">
        <f t="shared" si="9"/>
        <v>0</v>
      </c>
      <c r="U28" s="148">
        <f t="shared" si="9"/>
        <v>0</v>
      </c>
      <c r="V28" s="148">
        <f t="shared" si="9"/>
        <v>0</v>
      </c>
      <c r="W28" s="148">
        <f t="shared" si="9"/>
        <v>0</v>
      </c>
      <c r="X28" s="148">
        <f t="shared" si="9"/>
        <v>0</v>
      </c>
      <c r="Y28" s="148">
        <f t="shared" si="9"/>
        <v>0</v>
      </c>
      <c r="Z28" s="148">
        <f t="shared" si="9"/>
        <v>0</v>
      </c>
      <c r="AA28" s="148">
        <f t="shared" si="9"/>
        <v>0</v>
      </c>
      <c r="AB28" s="148">
        <f t="shared" si="9"/>
        <v>0</v>
      </c>
      <c r="AC28" s="148">
        <f t="shared" si="9"/>
        <v>0</v>
      </c>
      <c r="AD28" s="148">
        <f t="shared" si="9"/>
        <v>0</v>
      </c>
      <c r="AE28" s="148">
        <f t="shared" si="9"/>
        <v>0</v>
      </c>
      <c r="AF28" s="148">
        <f t="shared" si="9"/>
        <v>0</v>
      </c>
      <c r="AG28" s="148">
        <f t="shared" si="9"/>
        <v>0</v>
      </c>
      <c r="AH28" s="148">
        <f t="shared" si="9"/>
        <v>0</v>
      </c>
      <c r="AI28" s="148">
        <f t="shared" si="9"/>
        <v>0</v>
      </c>
      <c r="AJ28" s="148">
        <f t="shared" si="9"/>
        <v>0</v>
      </c>
      <c r="AK28" s="148">
        <f t="shared" si="9"/>
        <v>0</v>
      </c>
      <c r="AL28" s="148">
        <f t="shared" si="9"/>
        <v>0</v>
      </c>
      <c r="AM28" s="148">
        <f t="shared" si="9"/>
        <v>0</v>
      </c>
      <c r="AN28" s="430">
        <f t="shared" si="1"/>
        <v>0</v>
      </c>
      <c r="AO28" s="26"/>
      <c r="AP28" s="26">
        <f t="shared" si="2"/>
        <v>0</v>
      </c>
      <c r="AQ28" s="35">
        <f>+C28-AN28</f>
        <v>0</v>
      </c>
      <c r="AR28" s="32"/>
      <c r="AS28" s="35"/>
      <c r="AT28" s="36"/>
      <c r="AU28" s="36"/>
      <c r="AV28" s="37"/>
    </row>
    <row r="29" spans="1:48" ht="23.25" x14ac:dyDescent="0.35">
      <c r="A29" s="423"/>
      <c r="B29" s="426"/>
      <c r="C29" s="401"/>
      <c r="D29" s="76"/>
      <c r="E29" s="76"/>
      <c r="F29" s="76"/>
      <c r="G29" s="76"/>
      <c r="H29" s="76"/>
      <c r="I29" s="76"/>
      <c r="J29" s="76"/>
      <c r="K29" s="76"/>
      <c r="L29" s="76"/>
      <c r="M29" s="76" t="s">
        <v>2032</v>
      </c>
      <c r="N29" s="69" t="s">
        <v>2032</v>
      </c>
      <c r="O29" s="77" t="s">
        <v>2032</v>
      </c>
      <c r="P29" s="76" t="s">
        <v>2032</v>
      </c>
      <c r="Q29" s="76" t="s">
        <v>2032</v>
      </c>
      <c r="R29" s="76" t="s">
        <v>2032</v>
      </c>
      <c r="S29" s="76" t="s">
        <v>2032</v>
      </c>
      <c r="T29" s="76" t="s">
        <v>2032</v>
      </c>
      <c r="U29" s="76" t="s">
        <v>2032</v>
      </c>
      <c r="V29" s="78" t="s">
        <v>2032</v>
      </c>
      <c r="W29" s="76" t="s">
        <v>2032</v>
      </c>
      <c r="X29" s="76" t="s">
        <v>2032</v>
      </c>
      <c r="Y29" s="76" t="s">
        <v>2032</v>
      </c>
      <c r="Z29" s="76" t="s">
        <v>2032</v>
      </c>
      <c r="AA29" s="69" t="s">
        <v>2032</v>
      </c>
      <c r="AB29" s="77" t="s">
        <v>2032</v>
      </c>
      <c r="AC29" s="76" t="s">
        <v>2032</v>
      </c>
      <c r="AD29" s="76" t="s">
        <v>2032</v>
      </c>
      <c r="AE29" s="76"/>
      <c r="AF29" s="76"/>
      <c r="AG29" s="76"/>
      <c r="AH29" s="76"/>
      <c r="AI29" s="76"/>
      <c r="AJ29" s="76"/>
      <c r="AK29" s="76"/>
      <c r="AL29" s="76"/>
      <c r="AM29" s="76"/>
      <c r="AN29" s="430"/>
      <c r="AO29" s="26"/>
      <c r="AP29" s="26"/>
      <c r="AQ29" s="35"/>
      <c r="AR29" s="32"/>
      <c r="AS29" s="35"/>
      <c r="AT29" s="36"/>
      <c r="AU29" s="36"/>
      <c r="AV29" s="37"/>
    </row>
    <row r="30" spans="1:48" ht="23.25" x14ac:dyDescent="0.35">
      <c r="A30" s="423"/>
      <c r="B30" s="426"/>
      <c r="C30" s="401"/>
      <c r="D30" s="147"/>
      <c r="E30" s="147"/>
      <c r="F30" s="147"/>
      <c r="G30" s="147"/>
      <c r="H30" s="147"/>
      <c r="I30" s="147"/>
      <c r="J30" s="147"/>
      <c r="K30" s="147"/>
      <c r="L30" s="147"/>
      <c r="M30" s="147">
        <v>5.7076383100645785E-2</v>
      </c>
      <c r="N30" s="157">
        <v>5.586281616580336E-2</v>
      </c>
      <c r="O30" s="154">
        <v>5.586281616580336E-2</v>
      </c>
      <c r="P30" s="147">
        <v>5.586281616580336E-2</v>
      </c>
      <c r="Q30" s="147">
        <v>5.586281616580336E-2</v>
      </c>
      <c r="R30" s="147">
        <v>5.586281616580336E-2</v>
      </c>
      <c r="S30" s="147">
        <v>5.586281616580336E-2</v>
      </c>
      <c r="T30" s="147">
        <v>5.586281616580336E-2</v>
      </c>
      <c r="U30" s="147">
        <v>5.586281616580336E-2</v>
      </c>
      <c r="V30" s="147">
        <v>5.586281616580336E-2</v>
      </c>
      <c r="W30" s="147">
        <v>5.586281616580336E-2</v>
      </c>
      <c r="X30" s="147">
        <v>5.586281616580336E-2</v>
      </c>
      <c r="Y30" s="147">
        <v>5.586281616580336E-2</v>
      </c>
      <c r="Z30" s="147">
        <v>5.586281616580336E-2</v>
      </c>
      <c r="AA30" s="157">
        <v>5.586281616580336E-2</v>
      </c>
      <c r="AB30" s="154">
        <v>5.586281616580336E-2</v>
      </c>
      <c r="AC30" s="154">
        <v>5.586281616580336E-2</v>
      </c>
      <c r="AD30" s="147">
        <v>4.9118558246500466E-2</v>
      </c>
      <c r="AE30" s="147"/>
      <c r="AF30" s="147"/>
      <c r="AG30" s="147"/>
      <c r="AH30" s="147"/>
      <c r="AI30" s="147"/>
      <c r="AJ30" s="147"/>
      <c r="AK30" s="147"/>
      <c r="AL30" s="147"/>
      <c r="AM30" s="147"/>
      <c r="AN30" s="175">
        <f t="shared" si="1"/>
        <v>1</v>
      </c>
      <c r="AP30" s="26">
        <f t="shared" si="2"/>
        <v>1</v>
      </c>
      <c r="AQ30" s="35">
        <f>100%-AN30</f>
        <v>0</v>
      </c>
      <c r="AR30" s="32"/>
      <c r="AS30" s="35"/>
      <c r="AT30" s="36"/>
      <c r="AU30" s="36"/>
      <c r="AV30" s="37"/>
    </row>
    <row r="31" spans="1:48" ht="23.25" x14ac:dyDescent="0.35">
      <c r="A31" s="431" t="str">
        <f>'RESUMO '!A20</f>
        <v>9.0</v>
      </c>
      <c r="B31" s="426" t="str">
        <f>'RESUMO '!B20</f>
        <v>IMPERMEABILIZAÇÃO, PROTEÇÃO E JUNTA</v>
      </c>
      <c r="C31" s="401">
        <f>'RESUMO '!C20</f>
        <v>0</v>
      </c>
      <c r="D31" s="148">
        <f>IF(D33&lt;&gt;0,$C31*D33,0)</f>
        <v>0</v>
      </c>
      <c r="E31" s="148">
        <f t="shared" ref="E31:AM31" si="10">IF(E33&lt;&gt;0,$C31*E33,0)</f>
        <v>0</v>
      </c>
      <c r="F31" s="148">
        <f t="shared" si="10"/>
        <v>0</v>
      </c>
      <c r="G31" s="148">
        <f t="shared" si="10"/>
        <v>0</v>
      </c>
      <c r="H31" s="148">
        <f t="shared" si="10"/>
        <v>0</v>
      </c>
      <c r="I31" s="148">
        <f t="shared" si="10"/>
        <v>0</v>
      </c>
      <c r="J31" s="148">
        <f t="shared" si="10"/>
        <v>0</v>
      </c>
      <c r="K31" s="148">
        <f t="shared" si="10"/>
        <v>0</v>
      </c>
      <c r="L31" s="148">
        <f t="shared" si="10"/>
        <v>0</v>
      </c>
      <c r="M31" s="148">
        <f t="shared" si="10"/>
        <v>0</v>
      </c>
      <c r="N31" s="148">
        <f t="shared" si="10"/>
        <v>0</v>
      </c>
      <c r="O31" s="148">
        <f t="shared" si="10"/>
        <v>0</v>
      </c>
      <c r="P31" s="148">
        <f t="shared" si="10"/>
        <v>0</v>
      </c>
      <c r="Q31" s="148">
        <f t="shared" si="10"/>
        <v>0</v>
      </c>
      <c r="R31" s="148">
        <f t="shared" si="10"/>
        <v>0</v>
      </c>
      <c r="S31" s="148">
        <f t="shared" si="10"/>
        <v>0</v>
      </c>
      <c r="T31" s="148">
        <f t="shared" si="10"/>
        <v>0</v>
      </c>
      <c r="U31" s="148">
        <f t="shared" si="10"/>
        <v>0</v>
      </c>
      <c r="V31" s="148">
        <f t="shared" si="10"/>
        <v>0</v>
      </c>
      <c r="W31" s="148">
        <f t="shared" si="10"/>
        <v>0</v>
      </c>
      <c r="X31" s="148">
        <f t="shared" si="10"/>
        <v>0</v>
      </c>
      <c r="Y31" s="148">
        <f t="shared" si="10"/>
        <v>0</v>
      </c>
      <c r="Z31" s="148">
        <f t="shared" si="10"/>
        <v>0</v>
      </c>
      <c r="AA31" s="148">
        <f t="shared" si="10"/>
        <v>0</v>
      </c>
      <c r="AB31" s="148">
        <f t="shared" si="10"/>
        <v>0</v>
      </c>
      <c r="AC31" s="148">
        <f t="shared" si="10"/>
        <v>0</v>
      </c>
      <c r="AD31" s="148">
        <f t="shared" si="10"/>
        <v>0</v>
      </c>
      <c r="AE31" s="148">
        <f t="shared" si="10"/>
        <v>0</v>
      </c>
      <c r="AF31" s="148">
        <f t="shared" si="10"/>
        <v>0</v>
      </c>
      <c r="AG31" s="148">
        <f t="shared" si="10"/>
        <v>0</v>
      </c>
      <c r="AH31" s="148">
        <f t="shared" si="10"/>
        <v>0</v>
      </c>
      <c r="AI31" s="148">
        <f t="shared" si="10"/>
        <v>0</v>
      </c>
      <c r="AJ31" s="148">
        <f t="shared" si="10"/>
        <v>0</v>
      </c>
      <c r="AK31" s="148">
        <f t="shared" si="10"/>
        <v>0</v>
      </c>
      <c r="AL31" s="148">
        <f t="shared" si="10"/>
        <v>0</v>
      </c>
      <c r="AM31" s="148">
        <f t="shared" si="10"/>
        <v>0</v>
      </c>
      <c r="AN31" s="430">
        <f t="shared" si="1"/>
        <v>0</v>
      </c>
      <c r="AO31" s="26"/>
      <c r="AP31" s="26">
        <f t="shared" si="2"/>
        <v>0</v>
      </c>
      <c r="AQ31" s="35">
        <f>+C31-AN31</f>
        <v>0</v>
      </c>
      <c r="AR31" s="32"/>
      <c r="AS31" s="35"/>
      <c r="AT31" s="36"/>
      <c r="AU31" s="36"/>
      <c r="AV31" s="37"/>
    </row>
    <row r="32" spans="1:48" ht="23.25" x14ac:dyDescent="0.35">
      <c r="A32" s="423"/>
      <c r="B32" s="426"/>
      <c r="C32" s="401"/>
      <c r="D32" s="76"/>
      <c r="E32" s="76"/>
      <c r="F32" s="76"/>
      <c r="G32" s="76"/>
      <c r="H32" s="76"/>
      <c r="I32" s="76" t="s">
        <v>2032</v>
      </c>
      <c r="J32" s="76" t="s">
        <v>2032</v>
      </c>
      <c r="K32" s="76" t="s">
        <v>2032</v>
      </c>
      <c r="L32" s="76" t="s">
        <v>2032</v>
      </c>
      <c r="M32" s="76" t="s">
        <v>2032</v>
      </c>
      <c r="N32" s="69" t="s">
        <v>2032</v>
      </c>
      <c r="O32" s="77" t="s">
        <v>2032</v>
      </c>
      <c r="P32" s="76" t="s">
        <v>2032</v>
      </c>
      <c r="Q32" s="76" t="s">
        <v>2032</v>
      </c>
      <c r="R32" s="76" t="s">
        <v>2032</v>
      </c>
      <c r="S32" s="76" t="s">
        <v>2032</v>
      </c>
      <c r="T32" s="76" t="s">
        <v>2032</v>
      </c>
      <c r="U32" s="76" t="s">
        <v>2032</v>
      </c>
      <c r="V32" s="78" t="s">
        <v>2032</v>
      </c>
      <c r="W32" s="76" t="s">
        <v>2032</v>
      </c>
      <c r="X32" s="76" t="s">
        <v>2032</v>
      </c>
      <c r="Y32" s="76" t="s">
        <v>2032</v>
      </c>
      <c r="Z32" s="76" t="s">
        <v>2032</v>
      </c>
      <c r="AA32" s="69" t="s">
        <v>2032</v>
      </c>
      <c r="AB32" s="69" t="s">
        <v>2032</v>
      </c>
      <c r="AC32" s="76" t="s">
        <v>2032</v>
      </c>
      <c r="AD32" s="76" t="s">
        <v>2032</v>
      </c>
      <c r="AE32" s="76" t="s">
        <v>2032</v>
      </c>
      <c r="AF32" s="76" t="s">
        <v>2032</v>
      </c>
      <c r="AG32" s="76" t="s">
        <v>2032</v>
      </c>
      <c r="AH32" s="76"/>
      <c r="AI32" s="76"/>
      <c r="AJ32" s="76"/>
      <c r="AK32" s="76"/>
      <c r="AL32" s="76"/>
      <c r="AM32" s="76"/>
      <c r="AN32" s="430"/>
      <c r="AO32" s="26"/>
      <c r="AP32" s="26"/>
      <c r="AQ32" s="35"/>
      <c r="AR32" s="32"/>
      <c r="AS32" s="35"/>
      <c r="AT32" s="36"/>
      <c r="AU32" s="36"/>
      <c r="AV32" s="37"/>
    </row>
    <row r="33" spans="1:51" ht="23.25" x14ac:dyDescent="0.35">
      <c r="A33" s="423"/>
      <c r="B33" s="426"/>
      <c r="C33" s="401"/>
      <c r="D33" s="147"/>
      <c r="E33" s="147"/>
      <c r="F33" s="147"/>
      <c r="G33" s="147"/>
      <c r="H33" s="147"/>
      <c r="I33" s="147">
        <v>4.0961315616731261E-2</v>
      </c>
      <c r="J33" s="147">
        <v>4.0961315616731261E-2</v>
      </c>
      <c r="K33" s="147">
        <v>4.0961315616731261E-2</v>
      </c>
      <c r="L33" s="147">
        <v>4.0961315616731261E-2</v>
      </c>
      <c r="M33" s="147">
        <v>4.0961315616731261E-2</v>
      </c>
      <c r="N33" s="157">
        <v>4.0961315616731261E-2</v>
      </c>
      <c r="O33" s="154">
        <v>4.0961315616731261E-2</v>
      </c>
      <c r="P33" s="147">
        <v>4.0961315616731261E-2</v>
      </c>
      <c r="Q33" s="147">
        <v>4.0961315616731261E-2</v>
      </c>
      <c r="R33" s="147">
        <v>4.0961315616731261E-2</v>
      </c>
      <c r="S33" s="147">
        <v>4.0961315616731261E-2</v>
      </c>
      <c r="T33" s="147">
        <v>4.0961315616731261E-2</v>
      </c>
      <c r="U33" s="147">
        <v>4.0961315616731261E-2</v>
      </c>
      <c r="V33" s="147">
        <v>4.0961315616731261E-2</v>
      </c>
      <c r="W33" s="147">
        <v>4.0961315616731261E-2</v>
      </c>
      <c r="X33" s="147">
        <v>4.0961315616731261E-2</v>
      </c>
      <c r="Y33" s="147">
        <v>4.0961315616731261E-2</v>
      </c>
      <c r="Z33" s="147">
        <v>4.0961315616731261E-2</v>
      </c>
      <c r="AA33" s="157">
        <v>4.0961191155246407E-2</v>
      </c>
      <c r="AB33" s="154">
        <v>1.5455921371117953E-2</v>
      </c>
      <c r="AC33" s="147">
        <v>4.2433943905548152E-2</v>
      </c>
      <c r="AD33" s="147">
        <v>4.0961315616731261E-2</v>
      </c>
      <c r="AE33" s="147">
        <v>4.0961315616731261E-2</v>
      </c>
      <c r="AF33" s="147">
        <v>4.0961315616731261E-2</v>
      </c>
      <c r="AG33" s="147">
        <v>4.0961315616731261E-2</v>
      </c>
      <c r="AH33" s="147"/>
      <c r="AI33" s="147"/>
      <c r="AJ33" s="147"/>
      <c r="AK33" s="147"/>
      <c r="AL33" s="147"/>
      <c r="AM33" s="147"/>
      <c r="AN33" s="175">
        <f t="shared" si="1"/>
        <v>1</v>
      </c>
      <c r="AP33" s="26">
        <f t="shared" si="2"/>
        <v>1</v>
      </c>
      <c r="AQ33" s="35">
        <f>100%-AN33</f>
        <v>0</v>
      </c>
      <c r="AR33" s="32"/>
      <c r="AS33" s="35"/>
      <c r="AT33" s="36"/>
      <c r="AU33" s="36"/>
    </row>
    <row r="34" spans="1:51" ht="23.25" x14ac:dyDescent="0.35">
      <c r="A34" s="431" t="str">
        <f>'RESUMO '!A21</f>
        <v>10.0</v>
      </c>
      <c r="B34" s="426" t="str">
        <f>'RESUMO '!B21</f>
        <v xml:space="preserve">REVESTIMENTOS DE PAREDES INTERNAS / EXTERNAS  </v>
      </c>
      <c r="C34" s="401">
        <f>'RESUMO '!C21</f>
        <v>0</v>
      </c>
      <c r="D34" s="148">
        <f>IF(D36&lt;&gt;0,$C34*D36,0)</f>
        <v>0</v>
      </c>
      <c r="E34" s="148">
        <f t="shared" ref="E34:AM34" si="11">IF(E36&lt;&gt;0,$C34*E36,0)</f>
        <v>0</v>
      </c>
      <c r="F34" s="148">
        <f t="shared" si="11"/>
        <v>0</v>
      </c>
      <c r="G34" s="148">
        <f t="shared" si="11"/>
        <v>0</v>
      </c>
      <c r="H34" s="148">
        <f t="shared" si="11"/>
        <v>0</v>
      </c>
      <c r="I34" s="148">
        <f t="shared" si="11"/>
        <v>0</v>
      </c>
      <c r="J34" s="148">
        <f t="shared" si="11"/>
        <v>0</v>
      </c>
      <c r="K34" s="148">
        <f t="shared" si="11"/>
        <v>0</v>
      </c>
      <c r="L34" s="148">
        <f t="shared" si="11"/>
        <v>0</v>
      </c>
      <c r="M34" s="148">
        <f t="shared" si="11"/>
        <v>0</v>
      </c>
      <c r="N34" s="148">
        <f t="shared" si="11"/>
        <v>0</v>
      </c>
      <c r="O34" s="148">
        <f t="shared" si="11"/>
        <v>0</v>
      </c>
      <c r="P34" s="148">
        <f t="shared" si="11"/>
        <v>0</v>
      </c>
      <c r="Q34" s="148">
        <f t="shared" si="11"/>
        <v>0</v>
      </c>
      <c r="R34" s="148">
        <f t="shared" si="11"/>
        <v>0</v>
      </c>
      <c r="S34" s="148">
        <f t="shared" si="11"/>
        <v>0</v>
      </c>
      <c r="T34" s="148">
        <f t="shared" si="11"/>
        <v>0</v>
      </c>
      <c r="U34" s="148">
        <f t="shared" si="11"/>
        <v>0</v>
      </c>
      <c r="V34" s="148">
        <f t="shared" si="11"/>
        <v>0</v>
      </c>
      <c r="W34" s="148">
        <f t="shared" si="11"/>
        <v>0</v>
      </c>
      <c r="X34" s="148">
        <f t="shared" si="11"/>
        <v>0</v>
      </c>
      <c r="Y34" s="148">
        <f t="shared" si="11"/>
        <v>0</v>
      </c>
      <c r="Z34" s="148">
        <f t="shared" si="11"/>
        <v>0</v>
      </c>
      <c r="AA34" s="148">
        <f t="shared" si="11"/>
        <v>0</v>
      </c>
      <c r="AB34" s="148">
        <f t="shared" si="11"/>
        <v>0</v>
      </c>
      <c r="AC34" s="148">
        <f t="shared" si="11"/>
        <v>0</v>
      </c>
      <c r="AD34" s="148">
        <f t="shared" si="11"/>
        <v>0</v>
      </c>
      <c r="AE34" s="148">
        <f t="shared" si="11"/>
        <v>0</v>
      </c>
      <c r="AF34" s="148">
        <f t="shared" si="11"/>
        <v>0</v>
      </c>
      <c r="AG34" s="148">
        <f t="shared" si="11"/>
        <v>0</v>
      </c>
      <c r="AH34" s="148">
        <f t="shared" si="11"/>
        <v>0</v>
      </c>
      <c r="AI34" s="148">
        <f t="shared" si="11"/>
        <v>0</v>
      </c>
      <c r="AJ34" s="148">
        <f t="shared" si="11"/>
        <v>0</v>
      </c>
      <c r="AK34" s="148">
        <f t="shared" si="11"/>
        <v>0</v>
      </c>
      <c r="AL34" s="148">
        <f t="shared" si="11"/>
        <v>0</v>
      </c>
      <c r="AM34" s="148">
        <f t="shared" si="11"/>
        <v>0</v>
      </c>
      <c r="AN34" s="430">
        <f t="shared" si="1"/>
        <v>0</v>
      </c>
      <c r="AO34" s="26"/>
      <c r="AP34" s="26">
        <f t="shared" si="2"/>
        <v>0</v>
      </c>
      <c r="AQ34" s="35">
        <f>+C34-AN34</f>
        <v>0</v>
      </c>
      <c r="AR34" s="32"/>
      <c r="AS34" s="35"/>
      <c r="AT34" s="36"/>
      <c r="AU34" s="36"/>
      <c r="AV34" s="27"/>
    </row>
    <row r="35" spans="1:51" ht="23.25" x14ac:dyDescent="0.35">
      <c r="A35" s="423"/>
      <c r="B35" s="426"/>
      <c r="C35" s="401"/>
      <c r="D35" s="76"/>
      <c r="E35" s="76"/>
      <c r="F35" s="76"/>
      <c r="G35" s="76"/>
      <c r="H35" s="76"/>
      <c r="I35" s="76" t="s">
        <v>2032</v>
      </c>
      <c r="J35" s="76" t="s">
        <v>2032</v>
      </c>
      <c r="K35" s="76" t="s">
        <v>2032</v>
      </c>
      <c r="L35" s="76" t="s">
        <v>2032</v>
      </c>
      <c r="M35" s="76" t="s">
        <v>2032</v>
      </c>
      <c r="N35" s="69" t="s">
        <v>2032</v>
      </c>
      <c r="O35" s="77" t="s">
        <v>2032</v>
      </c>
      <c r="P35" s="76" t="s">
        <v>2032</v>
      </c>
      <c r="Q35" s="76" t="s">
        <v>2032</v>
      </c>
      <c r="R35" s="76" t="s">
        <v>2032</v>
      </c>
      <c r="S35" s="76" t="s">
        <v>2032</v>
      </c>
      <c r="T35" s="76" t="s">
        <v>2032</v>
      </c>
      <c r="U35" s="76" t="s">
        <v>2032</v>
      </c>
      <c r="V35" s="78" t="s">
        <v>2032</v>
      </c>
      <c r="W35" s="76" t="s">
        <v>2032</v>
      </c>
      <c r="X35" s="76" t="s">
        <v>2032</v>
      </c>
      <c r="Y35" s="76" t="s">
        <v>2032</v>
      </c>
      <c r="Z35" s="76" t="s">
        <v>2032</v>
      </c>
      <c r="AA35" s="69" t="s">
        <v>2032</v>
      </c>
      <c r="AB35" s="77" t="s">
        <v>2032</v>
      </c>
      <c r="AC35" s="76"/>
      <c r="AD35" s="76"/>
      <c r="AE35" s="76"/>
      <c r="AF35" s="76"/>
      <c r="AG35" s="76"/>
      <c r="AH35" s="76"/>
      <c r="AI35" s="76"/>
      <c r="AJ35" s="76"/>
      <c r="AK35" s="76"/>
      <c r="AL35" s="76"/>
      <c r="AM35" s="76"/>
      <c r="AN35" s="430"/>
      <c r="AO35" s="26"/>
      <c r="AP35" s="26"/>
      <c r="AQ35" s="35"/>
      <c r="AR35" s="32"/>
      <c r="AS35" s="35"/>
      <c r="AT35" s="36"/>
      <c r="AU35" s="36"/>
      <c r="AV35" s="27"/>
    </row>
    <row r="36" spans="1:51" ht="23.25" x14ac:dyDescent="0.35">
      <c r="A36" s="423"/>
      <c r="B36" s="426"/>
      <c r="C36" s="401"/>
      <c r="D36" s="147"/>
      <c r="E36" s="147"/>
      <c r="F36" s="147"/>
      <c r="G36" s="147"/>
      <c r="H36" s="147"/>
      <c r="I36" s="147">
        <v>6.9433407865687635E-2</v>
      </c>
      <c r="J36" s="147">
        <v>6.9433407865687635E-2</v>
      </c>
      <c r="K36" s="147">
        <v>6.9433407865687635E-2</v>
      </c>
      <c r="L36" s="147">
        <v>6.4528502426148562E-2</v>
      </c>
      <c r="M36" s="147">
        <v>4.6543416781339164E-2</v>
      </c>
      <c r="N36" s="157">
        <v>4.6543416781339164E-2</v>
      </c>
      <c r="O36" s="154">
        <v>4.6543416781339164E-2</v>
      </c>
      <c r="P36" s="147">
        <v>4.6543416781339164E-2</v>
      </c>
      <c r="Q36" s="147">
        <v>4.6543416781339164E-2</v>
      </c>
      <c r="R36" s="147">
        <v>4.6543416781339164E-2</v>
      </c>
      <c r="S36" s="147">
        <v>4.6543416781339164E-2</v>
      </c>
      <c r="T36" s="147">
        <v>4.6543416781339164E-2</v>
      </c>
      <c r="U36" s="147">
        <v>4.6543416781339164E-2</v>
      </c>
      <c r="V36" s="147">
        <v>4.6543416781339164E-2</v>
      </c>
      <c r="W36" s="147">
        <v>4.6543416781339164E-2</v>
      </c>
      <c r="X36" s="147">
        <v>4.6543416781339164E-2</v>
      </c>
      <c r="Y36" s="147">
        <v>4.6543416781339164E-2</v>
      </c>
      <c r="Z36" s="147">
        <v>4.6543416781339164E-2</v>
      </c>
      <c r="AA36" s="157">
        <v>4.6543416781339164E-2</v>
      </c>
      <c r="AB36" s="154">
        <v>2.9020022256700528E-2</v>
      </c>
      <c r="AC36" s="147"/>
      <c r="AD36" s="147"/>
      <c r="AE36" s="147"/>
      <c r="AF36" s="147"/>
      <c r="AG36" s="147"/>
      <c r="AH36" s="147"/>
      <c r="AI36" s="147"/>
      <c r="AJ36" s="147"/>
      <c r="AK36" s="147"/>
      <c r="AL36" s="147"/>
      <c r="AM36" s="147"/>
      <c r="AN36" s="175">
        <f t="shared" si="1"/>
        <v>1</v>
      </c>
      <c r="AP36" s="26">
        <f t="shared" si="2"/>
        <v>1</v>
      </c>
      <c r="AQ36" s="35">
        <f>100%-AN36</f>
        <v>0</v>
      </c>
      <c r="AR36" s="32"/>
      <c r="AS36" s="35"/>
      <c r="AT36" s="36"/>
      <c r="AU36" s="36"/>
    </row>
    <row r="37" spans="1:51" ht="23.25" x14ac:dyDescent="0.35">
      <c r="A37" s="431" t="str">
        <f>'RESUMO '!A22</f>
        <v>11.0</v>
      </c>
      <c r="B37" s="426" t="str">
        <f>'RESUMO '!B22</f>
        <v xml:space="preserve">PISOS </v>
      </c>
      <c r="C37" s="401">
        <f>'RESUMO '!C22</f>
        <v>0</v>
      </c>
      <c r="D37" s="148">
        <f>IF(D39&lt;&gt;0,$C37*D39,0)</f>
        <v>0</v>
      </c>
      <c r="E37" s="148">
        <f t="shared" ref="E37:AM37" si="12">IF(E39&lt;&gt;0,$C37*E39,0)</f>
        <v>0</v>
      </c>
      <c r="F37" s="148">
        <f t="shared" si="12"/>
        <v>0</v>
      </c>
      <c r="G37" s="148">
        <f t="shared" si="12"/>
        <v>0</v>
      </c>
      <c r="H37" s="148">
        <f t="shared" si="12"/>
        <v>0</v>
      </c>
      <c r="I37" s="148">
        <f t="shared" si="12"/>
        <v>0</v>
      </c>
      <c r="J37" s="148">
        <f t="shared" si="12"/>
        <v>0</v>
      </c>
      <c r="K37" s="148">
        <f t="shared" si="12"/>
        <v>0</v>
      </c>
      <c r="L37" s="148">
        <f t="shared" si="12"/>
        <v>0</v>
      </c>
      <c r="M37" s="148">
        <f t="shared" si="12"/>
        <v>0</v>
      </c>
      <c r="N37" s="148">
        <f t="shared" si="12"/>
        <v>0</v>
      </c>
      <c r="O37" s="148">
        <f t="shared" si="12"/>
        <v>0</v>
      </c>
      <c r="P37" s="148">
        <f t="shared" si="12"/>
        <v>0</v>
      </c>
      <c r="Q37" s="148">
        <f t="shared" si="12"/>
        <v>0</v>
      </c>
      <c r="R37" s="148">
        <f t="shared" si="12"/>
        <v>0</v>
      </c>
      <c r="S37" s="148">
        <f t="shared" si="12"/>
        <v>0</v>
      </c>
      <c r="T37" s="148">
        <f t="shared" si="12"/>
        <v>0</v>
      </c>
      <c r="U37" s="148">
        <f t="shared" si="12"/>
        <v>0</v>
      </c>
      <c r="V37" s="148">
        <f t="shared" si="12"/>
        <v>0</v>
      </c>
      <c r="W37" s="148">
        <f t="shared" si="12"/>
        <v>0</v>
      </c>
      <c r="X37" s="148">
        <f t="shared" si="12"/>
        <v>0</v>
      </c>
      <c r="Y37" s="148">
        <f t="shared" si="12"/>
        <v>0</v>
      </c>
      <c r="Z37" s="148">
        <f t="shared" si="12"/>
        <v>0</v>
      </c>
      <c r="AA37" s="148">
        <f t="shared" si="12"/>
        <v>0</v>
      </c>
      <c r="AB37" s="148">
        <f t="shared" si="12"/>
        <v>0</v>
      </c>
      <c r="AC37" s="148">
        <f t="shared" si="12"/>
        <v>0</v>
      </c>
      <c r="AD37" s="148">
        <f t="shared" si="12"/>
        <v>0</v>
      </c>
      <c r="AE37" s="148">
        <f t="shared" si="12"/>
        <v>0</v>
      </c>
      <c r="AF37" s="148">
        <f t="shared" si="12"/>
        <v>0</v>
      </c>
      <c r="AG37" s="148">
        <f t="shared" si="12"/>
        <v>0</v>
      </c>
      <c r="AH37" s="148">
        <f t="shared" si="12"/>
        <v>0</v>
      </c>
      <c r="AI37" s="148">
        <f t="shared" si="12"/>
        <v>0</v>
      </c>
      <c r="AJ37" s="148">
        <f t="shared" si="12"/>
        <v>0</v>
      </c>
      <c r="AK37" s="148">
        <f t="shared" si="12"/>
        <v>0</v>
      </c>
      <c r="AL37" s="148">
        <f t="shared" si="12"/>
        <v>0</v>
      </c>
      <c r="AM37" s="148">
        <f t="shared" si="12"/>
        <v>0</v>
      </c>
      <c r="AN37" s="430">
        <f t="shared" si="1"/>
        <v>0</v>
      </c>
      <c r="AO37" s="26"/>
      <c r="AP37" s="26">
        <f t="shared" si="2"/>
        <v>0</v>
      </c>
      <c r="AQ37" s="35">
        <f>+C37-AN37</f>
        <v>0</v>
      </c>
      <c r="AR37" s="32"/>
      <c r="AS37" s="35"/>
      <c r="AT37" s="36"/>
      <c r="AU37" s="36"/>
      <c r="AV37" s="27"/>
    </row>
    <row r="38" spans="1:51" ht="23.25" x14ac:dyDescent="0.35">
      <c r="A38" s="423"/>
      <c r="B38" s="426"/>
      <c r="C38" s="401"/>
      <c r="D38" s="76"/>
      <c r="E38" s="76"/>
      <c r="F38" s="76"/>
      <c r="G38" s="76"/>
      <c r="H38" s="76"/>
      <c r="I38" s="76"/>
      <c r="J38" s="76"/>
      <c r="K38" s="76"/>
      <c r="L38" s="76"/>
      <c r="M38" s="76" t="s">
        <v>2032</v>
      </c>
      <c r="N38" s="76" t="s">
        <v>2032</v>
      </c>
      <c r="O38" s="76" t="s">
        <v>2032</v>
      </c>
      <c r="P38" s="76" t="s">
        <v>2032</v>
      </c>
      <c r="Q38" s="76" t="s">
        <v>2032</v>
      </c>
      <c r="R38" s="76" t="s">
        <v>2032</v>
      </c>
      <c r="S38" s="76" t="s">
        <v>2032</v>
      </c>
      <c r="T38" s="76" t="s">
        <v>2032</v>
      </c>
      <c r="U38" s="76" t="s">
        <v>2032</v>
      </c>
      <c r="V38" s="69" t="s">
        <v>2032</v>
      </c>
      <c r="W38" s="77" t="s">
        <v>2032</v>
      </c>
      <c r="X38" s="76" t="s">
        <v>2032</v>
      </c>
      <c r="Y38" s="76" t="s">
        <v>2032</v>
      </c>
      <c r="Z38" s="76" t="s">
        <v>2032</v>
      </c>
      <c r="AA38" s="76" t="s">
        <v>2032</v>
      </c>
      <c r="AB38" s="76" t="s">
        <v>2032</v>
      </c>
      <c r="AC38" s="76" t="s">
        <v>2032</v>
      </c>
      <c r="AD38" s="78" t="s">
        <v>2032</v>
      </c>
      <c r="AE38" s="76" t="s">
        <v>2032</v>
      </c>
      <c r="AF38" s="76"/>
      <c r="AG38" s="76"/>
      <c r="AH38" s="76"/>
      <c r="AI38" s="76"/>
      <c r="AJ38" s="76"/>
      <c r="AK38" s="76"/>
      <c r="AL38" s="76"/>
      <c r="AM38" s="76"/>
      <c r="AN38" s="430"/>
      <c r="AO38" s="26"/>
      <c r="AP38" s="26"/>
      <c r="AQ38" s="35"/>
      <c r="AR38" s="32"/>
      <c r="AS38" s="35"/>
      <c r="AT38" s="36"/>
      <c r="AU38" s="36"/>
      <c r="AV38" s="27"/>
    </row>
    <row r="39" spans="1:51" ht="23.25" x14ac:dyDescent="0.35">
      <c r="A39" s="423"/>
      <c r="B39" s="426"/>
      <c r="C39" s="401"/>
      <c r="D39" s="147"/>
      <c r="E39" s="147"/>
      <c r="F39" s="147"/>
      <c r="G39" s="147"/>
      <c r="H39" s="147"/>
      <c r="I39" s="147"/>
      <c r="J39" s="147"/>
      <c r="K39" s="147"/>
      <c r="L39" s="147"/>
      <c r="M39" s="147">
        <v>6.3452577213852182E-2</v>
      </c>
      <c r="N39" s="147">
        <v>6.3452577213852182E-2</v>
      </c>
      <c r="O39" s="147">
        <v>6.3452577213852182E-2</v>
      </c>
      <c r="P39" s="147">
        <v>6.3452577213852182E-2</v>
      </c>
      <c r="Q39" s="147">
        <v>6.3452577213852182E-2</v>
      </c>
      <c r="R39" s="147">
        <v>6.3452577213852182E-2</v>
      </c>
      <c r="S39" s="147">
        <v>6.3452577213852182E-2</v>
      </c>
      <c r="T39" s="147">
        <v>6.3452577213852182E-2</v>
      </c>
      <c r="U39" s="147">
        <v>6.3452577213852182E-2</v>
      </c>
      <c r="V39" s="147">
        <v>6.3452577213852182E-2</v>
      </c>
      <c r="W39" s="147">
        <v>6.3452577213852182E-2</v>
      </c>
      <c r="X39" s="147">
        <v>6.3452577213852182E-2</v>
      </c>
      <c r="Y39" s="147">
        <v>4.0549504849489104E-2</v>
      </c>
      <c r="Z39" s="147">
        <v>4.0549504849489104E-2</v>
      </c>
      <c r="AA39" s="147">
        <v>4.0549504849489104E-2</v>
      </c>
      <c r="AB39" s="147">
        <v>2.9097968667307565E-2</v>
      </c>
      <c r="AC39" s="147">
        <v>2.9097968667307565E-2</v>
      </c>
      <c r="AD39" s="147">
        <v>2.9097968667307565E-2</v>
      </c>
      <c r="AE39" s="147">
        <v>2.9626652883383842E-2</v>
      </c>
      <c r="AF39" s="147"/>
      <c r="AG39" s="147"/>
      <c r="AH39" s="147"/>
      <c r="AI39" s="147"/>
      <c r="AJ39" s="147"/>
      <c r="AK39" s="147"/>
      <c r="AL39" s="147"/>
      <c r="AM39" s="147"/>
      <c r="AN39" s="175">
        <f t="shared" si="1"/>
        <v>1</v>
      </c>
      <c r="AP39" s="26">
        <f t="shared" si="2"/>
        <v>1</v>
      </c>
      <c r="AQ39" s="35">
        <f>100%-AN39</f>
        <v>0</v>
      </c>
      <c r="AR39" s="32"/>
      <c r="AS39" s="35"/>
      <c r="AT39" s="36"/>
      <c r="AU39" s="36"/>
    </row>
    <row r="40" spans="1:51" ht="23.25" x14ac:dyDescent="0.35">
      <c r="A40" s="431" t="str">
        <f>'RESUMO '!A23</f>
        <v>12.0</v>
      </c>
      <c r="B40" s="426" t="str">
        <f>'RESUMO '!B23</f>
        <v>FORROS</v>
      </c>
      <c r="C40" s="401">
        <f>'RESUMO '!C23</f>
        <v>0</v>
      </c>
      <c r="D40" s="148">
        <f>IF(D42&lt;&gt;0,$C40*D42,0)</f>
        <v>0</v>
      </c>
      <c r="E40" s="148">
        <f t="shared" ref="E40:AM40" si="13">IF(E42&lt;&gt;0,$C40*E42,0)</f>
        <v>0</v>
      </c>
      <c r="F40" s="148">
        <f t="shared" si="13"/>
        <v>0</v>
      </c>
      <c r="G40" s="148">
        <f t="shared" si="13"/>
        <v>0</v>
      </c>
      <c r="H40" s="148">
        <f t="shared" si="13"/>
        <v>0</v>
      </c>
      <c r="I40" s="148">
        <f t="shared" si="13"/>
        <v>0</v>
      </c>
      <c r="J40" s="148">
        <f t="shared" si="13"/>
        <v>0</v>
      </c>
      <c r="K40" s="148">
        <f t="shared" si="13"/>
        <v>0</v>
      </c>
      <c r="L40" s="148">
        <f t="shared" si="13"/>
        <v>0</v>
      </c>
      <c r="M40" s="148">
        <f t="shared" si="13"/>
        <v>0</v>
      </c>
      <c r="N40" s="148">
        <f t="shared" si="13"/>
        <v>0</v>
      </c>
      <c r="O40" s="148">
        <f t="shared" si="13"/>
        <v>0</v>
      </c>
      <c r="P40" s="148">
        <f t="shared" si="13"/>
        <v>0</v>
      </c>
      <c r="Q40" s="148">
        <f t="shared" si="13"/>
        <v>0</v>
      </c>
      <c r="R40" s="148">
        <f t="shared" si="13"/>
        <v>0</v>
      </c>
      <c r="S40" s="148">
        <f t="shared" si="13"/>
        <v>0</v>
      </c>
      <c r="T40" s="148">
        <f t="shared" si="13"/>
        <v>0</v>
      </c>
      <c r="U40" s="148">
        <f t="shared" si="13"/>
        <v>0</v>
      </c>
      <c r="V40" s="148">
        <f t="shared" si="13"/>
        <v>0</v>
      </c>
      <c r="W40" s="148">
        <f t="shared" si="13"/>
        <v>0</v>
      </c>
      <c r="X40" s="148">
        <f t="shared" si="13"/>
        <v>0</v>
      </c>
      <c r="Y40" s="148">
        <f t="shared" si="13"/>
        <v>0</v>
      </c>
      <c r="Z40" s="148">
        <f t="shared" si="13"/>
        <v>0</v>
      </c>
      <c r="AA40" s="148">
        <f t="shared" si="13"/>
        <v>0</v>
      </c>
      <c r="AB40" s="148">
        <f t="shared" si="13"/>
        <v>0</v>
      </c>
      <c r="AC40" s="148">
        <f t="shared" si="13"/>
        <v>0</v>
      </c>
      <c r="AD40" s="148">
        <f t="shared" si="13"/>
        <v>0</v>
      </c>
      <c r="AE40" s="148">
        <f t="shared" si="13"/>
        <v>0</v>
      </c>
      <c r="AF40" s="148">
        <f t="shared" si="13"/>
        <v>0</v>
      </c>
      <c r="AG40" s="148">
        <f t="shared" si="13"/>
        <v>0</v>
      </c>
      <c r="AH40" s="148">
        <f t="shared" si="13"/>
        <v>0</v>
      </c>
      <c r="AI40" s="148">
        <f t="shared" si="13"/>
        <v>0</v>
      </c>
      <c r="AJ40" s="148">
        <f t="shared" si="13"/>
        <v>0</v>
      </c>
      <c r="AK40" s="148">
        <f t="shared" si="13"/>
        <v>0</v>
      </c>
      <c r="AL40" s="148">
        <f t="shared" si="13"/>
        <v>0</v>
      </c>
      <c r="AM40" s="148">
        <f t="shared" si="13"/>
        <v>0</v>
      </c>
      <c r="AN40" s="430">
        <f t="shared" si="1"/>
        <v>0</v>
      </c>
      <c r="AO40" s="26"/>
      <c r="AP40" s="26">
        <f t="shared" si="2"/>
        <v>0</v>
      </c>
      <c r="AQ40" s="35">
        <f>+C40-AN40</f>
        <v>0</v>
      </c>
      <c r="AR40" s="32"/>
      <c r="AS40" s="35"/>
      <c r="AT40" s="36"/>
      <c r="AU40" s="36"/>
      <c r="AV40" s="27"/>
    </row>
    <row r="41" spans="1:51" ht="23.25" x14ac:dyDescent="0.35">
      <c r="A41" s="423"/>
      <c r="B41" s="426"/>
      <c r="C41" s="401"/>
      <c r="D41" s="76"/>
      <c r="E41" s="76"/>
      <c r="F41" s="76"/>
      <c r="G41" s="76"/>
      <c r="H41" s="76"/>
      <c r="I41" s="76"/>
      <c r="J41" s="76" t="s">
        <v>2032</v>
      </c>
      <c r="K41" s="76" t="s">
        <v>2032</v>
      </c>
      <c r="L41" s="76" t="s">
        <v>2032</v>
      </c>
      <c r="M41" s="76" t="s">
        <v>2032</v>
      </c>
      <c r="N41" s="76" t="s">
        <v>2032</v>
      </c>
      <c r="O41" s="76" t="s">
        <v>2032</v>
      </c>
      <c r="P41" s="76" t="s">
        <v>2032</v>
      </c>
      <c r="Q41" s="76" t="s">
        <v>2032</v>
      </c>
      <c r="R41" s="76" t="s">
        <v>2032</v>
      </c>
      <c r="S41" s="69" t="s">
        <v>2032</v>
      </c>
      <c r="T41" s="77" t="s">
        <v>2032</v>
      </c>
      <c r="U41" s="76" t="s">
        <v>2032</v>
      </c>
      <c r="V41" s="76" t="s">
        <v>2032</v>
      </c>
      <c r="W41" s="76" t="s">
        <v>2032</v>
      </c>
      <c r="X41" s="76" t="s">
        <v>2032</v>
      </c>
      <c r="Y41" s="76" t="s">
        <v>2032</v>
      </c>
      <c r="Z41" s="76" t="s">
        <v>2032</v>
      </c>
      <c r="AA41" s="78" t="s">
        <v>2032</v>
      </c>
      <c r="AB41" s="76" t="s">
        <v>2032</v>
      </c>
      <c r="AC41" s="76"/>
      <c r="AD41" s="76"/>
      <c r="AE41" s="76"/>
      <c r="AF41" s="76"/>
      <c r="AG41" s="76"/>
      <c r="AH41" s="76"/>
      <c r="AI41" s="76"/>
      <c r="AJ41" s="76"/>
      <c r="AK41" s="76"/>
      <c r="AL41" s="76"/>
      <c r="AM41" s="76"/>
      <c r="AN41" s="430"/>
      <c r="AO41" s="26"/>
      <c r="AP41" s="26"/>
      <c r="AQ41" s="35"/>
      <c r="AR41" s="32"/>
      <c r="AS41" s="35"/>
      <c r="AT41" s="36"/>
      <c r="AU41" s="36"/>
      <c r="AV41" s="27"/>
    </row>
    <row r="42" spans="1:51" ht="23.25" x14ac:dyDescent="0.35">
      <c r="A42" s="423"/>
      <c r="B42" s="426"/>
      <c r="C42" s="401"/>
      <c r="D42" s="147"/>
      <c r="E42" s="147"/>
      <c r="F42" s="147"/>
      <c r="G42" s="147"/>
      <c r="H42" s="147"/>
      <c r="I42" s="147"/>
      <c r="J42" s="147">
        <v>6.3452577213852182E-2</v>
      </c>
      <c r="K42" s="147">
        <v>6.3452577213852182E-2</v>
      </c>
      <c r="L42" s="147">
        <v>6.3452577213852182E-2</v>
      </c>
      <c r="M42" s="147">
        <v>6.3452577213852182E-2</v>
      </c>
      <c r="N42" s="147">
        <v>6.3452577213852182E-2</v>
      </c>
      <c r="O42" s="147">
        <v>6.3452577213852182E-2</v>
      </c>
      <c r="P42" s="147">
        <v>6.3452577213852182E-2</v>
      </c>
      <c r="Q42" s="147">
        <v>6.3452577213852182E-2</v>
      </c>
      <c r="R42" s="147">
        <v>6.3452577213852182E-2</v>
      </c>
      <c r="S42" s="147">
        <v>6.3452577213852182E-2</v>
      </c>
      <c r="T42" s="147">
        <v>6.3452577213852182E-2</v>
      </c>
      <c r="U42" s="147">
        <v>6.3452577213852182E-2</v>
      </c>
      <c r="V42" s="147">
        <v>4.0549504849489104E-2</v>
      </c>
      <c r="W42" s="147">
        <v>4.0549504849489104E-2</v>
      </c>
      <c r="X42" s="147">
        <v>4.0549504849489104E-2</v>
      </c>
      <c r="Y42" s="147">
        <v>2.9097968667307565E-2</v>
      </c>
      <c r="Z42" s="147">
        <v>2.9097968667307565E-2</v>
      </c>
      <c r="AA42" s="147">
        <v>2.9097968667307565E-2</v>
      </c>
      <c r="AB42" s="147">
        <v>2.9626652883383842E-2</v>
      </c>
      <c r="AC42" s="147"/>
      <c r="AD42" s="147"/>
      <c r="AE42" s="147"/>
      <c r="AF42" s="147"/>
      <c r="AG42" s="147"/>
      <c r="AH42" s="147"/>
      <c r="AI42" s="147"/>
      <c r="AJ42" s="147"/>
      <c r="AK42" s="147"/>
      <c r="AL42" s="147"/>
      <c r="AM42" s="147"/>
      <c r="AN42" s="175">
        <f t="shared" si="1"/>
        <v>1</v>
      </c>
      <c r="AP42" s="26">
        <f t="shared" si="2"/>
        <v>1</v>
      </c>
      <c r="AQ42" s="35">
        <f>100%-AN42</f>
        <v>0</v>
      </c>
      <c r="AR42" s="32"/>
      <c r="AS42" s="35"/>
      <c r="AT42" s="36"/>
      <c r="AU42" s="36"/>
    </row>
    <row r="43" spans="1:51" ht="23.25" x14ac:dyDescent="0.35">
      <c r="A43" s="431" t="str">
        <f>'RESUMO '!A24</f>
        <v>13.0</v>
      </c>
      <c r="B43" s="426" t="str">
        <f>'RESUMO '!B24</f>
        <v>PORTAS / JANELAS / VIDROS</v>
      </c>
      <c r="C43" s="401">
        <f>'RESUMO '!C24</f>
        <v>0</v>
      </c>
      <c r="D43" s="148">
        <f>IF(D45&lt;&gt;0,$C43*D45,0)</f>
        <v>0</v>
      </c>
      <c r="E43" s="148">
        <f t="shared" ref="E43:AM43" si="14">IF(E45&lt;&gt;0,$C43*E45,0)</f>
        <v>0</v>
      </c>
      <c r="F43" s="148">
        <f t="shared" si="14"/>
        <v>0</v>
      </c>
      <c r="G43" s="148">
        <f t="shared" si="14"/>
        <v>0</v>
      </c>
      <c r="H43" s="148">
        <f t="shared" si="14"/>
        <v>0</v>
      </c>
      <c r="I43" s="148">
        <f t="shared" si="14"/>
        <v>0</v>
      </c>
      <c r="J43" s="148">
        <f t="shared" si="14"/>
        <v>0</v>
      </c>
      <c r="K43" s="148">
        <f t="shared" si="14"/>
        <v>0</v>
      </c>
      <c r="L43" s="148">
        <f t="shared" si="14"/>
        <v>0</v>
      </c>
      <c r="M43" s="148">
        <f t="shared" si="14"/>
        <v>0</v>
      </c>
      <c r="N43" s="148">
        <f t="shared" si="14"/>
        <v>0</v>
      </c>
      <c r="O43" s="148">
        <f t="shared" si="14"/>
        <v>0</v>
      </c>
      <c r="P43" s="148">
        <f t="shared" si="14"/>
        <v>0</v>
      </c>
      <c r="Q43" s="148">
        <f t="shared" si="14"/>
        <v>0</v>
      </c>
      <c r="R43" s="148">
        <f t="shared" si="14"/>
        <v>0</v>
      </c>
      <c r="S43" s="148">
        <f t="shared" si="14"/>
        <v>0</v>
      </c>
      <c r="T43" s="148">
        <f t="shared" si="14"/>
        <v>0</v>
      </c>
      <c r="U43" s="148">
        <f t="shared" si="14"/>
        <v>0</v>
      </c>
      <c r="V43" s="148">
        <f t="shared" si="14"/>
        <v>0</v>
      </c>
      <c r="W43" s="148">
        <f t="shared" si="14"/>
        <v>0</v>
      </c>
      <c r="X43" s="148">
        <f t="shared" si="14"/>
        <v>0</v>
      </c>
      <c r="Y43" s="148">
        <f t="shared" si="14"/>
        <v>0</v>
      </c>
      <c r="Z43" s="148">
        <f t="shared" si="14"/>
        <v>0</v>
      </c>
      <c r="AA43" s="148">
        <f t="shared" si="14"/>
        <v>0</v>
      </c>
      <c r="AB43" s="148">
        <f t="shared" si="14"/>
        <v>0</v>
      </c>
      <c r="AC43" s="148">
        <f t="shared" si="14"/>
        <v>0</v>
      </c>
      <c r="AD43" s="148">
        <f t="shared" si="14"/>
        <v>0</v>
      </c>
      <c r="AE43" s="148">
        <f t="shared" si="14"/>
        <v>0</v>
      </c>
      <c r="AF43" s="148">
        <f t="shared" si="14"/>
        <v>0</v>
      </c>
      <c r="AG43" s="148">
        <f t="shared" si="14"/>
        <v>0</v>
      </c>
      <c r="AH43" s="148">
        <f t="shared" si="14"/>
        <v>0</v>
      </c>
      <c r="AI43" s="148">
        <f t="shared" si="14"/>
        <v>0</v>
      </c>
      <c r="AJ43" s="148">
        <f t="shared" si="14"/>
        <v>0</v>
      </c>
      <c r="AK43" s="148">
        <f t="shared" si="14"/>
        <v>0</v>
      </c>
      <c r="AL43" s="148">
        <f t="shared" si="14"/>
        <v>0</v>
      </c>
      <c r="AM43" s="148">
        <f t="shared" si="14"/>
        <v>0</v>
      </c>
      <c r="AN43" s="430">
        <f t="shared" si="1"/>
        <v>0</v>
      </c>
      <c r="AO43" s="26"/>
      <c r="AP43" s="26">
        <f t="shared" si="2"/>
        <v>0</v>
      </c>
      <c r="AQ43" s="35">
        <f>+C43-AN43</f>
        <v>0</v>
      </c>
      <c r="AR43" s="32"/>
      <c r="AS43" s="35"/>
      <c r="AT43" s="36"/>
      <c r="AU43" s="36"/>
      <c r="AV43" s="27"/>
    </row>
    <row r="44" spans="1:51" ht="23.25" x14ac:dyDescent="0.35">
      <c r="A44" s="423"/>
      <c r="B44" s="426"/>
      <c r="C44" s="401"/>
      <c r="D44" s="76"/>
      <c r="E44" s="76"/>
      <c r="F44" s="76"/>
      <c r="G44" s="76"/>
      <c r="H44" s="76" t="s">
        <v>2032</v>
      </c>
      <c r="I44" s="76" t="s">
        <v>2032</v>
      </c>
      <c r="J44" s="76" t="s">
        <v>2032</v>
      </c>
      <c r="K44" s="76" t="s">
        <v>2032</v>
      </c>
      <c r="L44" s="76" t="s">
        <v>2032</v>
      </c>
      <c r="M44" s="76" t="s">
        <v>2032</v>
      </c>
      <c r="N44" s="69" t="s">
        <v>2032</v>
      </c>
      <c r="O44" s="77" t="s">
        <v>2032</v>
      </c>
      <c r="P44" s="77" t="s">
        <v>2032</v>
      </c>
      <c r="Q44" s="77" t="s">
        <v>2032</v>
      </c>
      <c r="R44" s="77" t="s">
        <v>2032</v>
      </c>
      <c r="S44" s="77" t="s">
        <v>2032</v>
      </c>
      <c r="T44" s="76" t="s">
        <v>2032</v>
      </c>
      <c r="U44" s="76" t="s">
        <v>2032</v>
      </c>
      <c r="V44" s="78" t="s">
        <v>2032</v>
      </c>
      <c r="W44" s="76" t="s">
        <v>2032</v>
      </c>
      <c r="X44" s="76" t="s">
        <v>2032</v>
      </c>
      <c r="Y44" s="76" t="s">
        <v>2032</v>
      </c>
      <c r="Z44" s="76" t="s">
        <v>2032</v>
      </c>
      <c r="AA44" s="76" t="s">
        <v>2032</v>
      </c>
      <c r="AB44" s="76" t="s">
        <v>2032</v>
      </c>
      <c r="AC44" s="76" t="s">
        <v>2032</v>
      </c>
      <c r="AD44" s="76" t="s">
        <v>2032</v>
      </c>
      <c r="AE44" s="76" t="s">
        <v>2032</v>
      </c>
      <c r="AF44" s="76" t="s">
        <v>2032</v>
      </c>
      <c r="AG44" s="76"/>
      <c r="AH44" s="76"/>
      <c r="AI44" s="76"/>
      <c r="AJ44" s="76"/>
      <c r="AK44" s="76"/>
      <c r="AL44" s="76"/>
      <c r="AM44" s="76"/>
      <c r="AN44" s="430"/>
      <c r="AO44" s="26"/>
      <c r="AP44" s="26"/>
      <c r="AQ44" s="35"/>
      <c r="AR44" s="32"/>
      <c r="AS44" s="35"/>
      <c r="AT44" s="36"/>
      <c r="AU44" s="36"/>
      <c r="AV44" s="27"/>
    </row>
    <row r="45" spans="1:51" ht="23.25" x14ac:dyDescent="0.35">
      <c r="A45" s="423"/>
      <c r="B45" s="426"/>
      <c r="C45" s="401"/>
      <c r="D45" s="147"/>
      <c r="E45" s="147"/>
      <c r="F45" s="147"/>
      <c r="G45" s="147"/>
      <c r="H45" s="147">
        <v>4.71092385841008E-2</v>
      </c>
      <c r="I45" s="147">
        <v>4.71092385841008E-2</v>
      </c>
      <c r="J45" s="147">
        <v>4.71092385841008E-2</v>
      </c>
      <c r="K45" s="147">
        <v>4.71092385841008E-2</v>
      </c>
      <c r="L45" s="147">
        <v>4.71092385841008E-2</v>
      </c>
      <c r="M45" s="147">
        <v>4.71092385841008E-2</v>
      </c>
      <c r="N45" s="157">
        <v>4.71092385841008E-2</v>
      </c>
      <c r="O45" s="154">
        <v>4.71092385841008E-2</v>
      </c>
      <c r="P45" s="154">
        <v>0.04</v>
      </c>
      <c r="Q45" s="154">
        <v>0.04</v>
      </c>
      <c r="R45" s="154">
        <v>0.04</v>
      </c>
      <c r="S45" s="154">
        <v>0.04</v>
      </c>
      <c r="T45" s="154">
        <v>0.04</v>
      </c>
      <c r="U45" s="154">
        <v>0.04</v>
      </c>
      <c r="V45" s="154">
        <v>0.04</v>
      </c>
      <c r="W45" s="154">
        <v>0.04</v>
      </c>
      <c r="X45" s="154">
        <v>0.04</v>
      </c>
      <c r="Y45" s="154">
        <v>0.04</v>
      </c>
      <c r="Z45" s="147">
        <v>3.5000000000000003E-2</v>
      </c>
      <c r="AA45" s="147">
        <v>3.5000000000000003E-2</v>
      </c>
      <c r="AB45" s="147">
        <v>3.5000000000000003E-2</v>
      </c>
      <c r="AC45" s="147">
        <v>3.5000000000000003E-2</v>
      </c>
      <c r="AD45" s="147">
        <v>3.5000000000000003E-2</v>
      </c>
      <c r="AE45" s="147">
        <v>3.5000000000000003E-2</v>
      </c>
      <c r="AF45" s="147">
        <v>1.3126091327193223E-2</v>
      </c>
      <c r="AG45" s="147"/>
      <c r="AH45" s="147"/>
      <c r="AI45" s="147"/>
      <c r="AJ45" s="147"/>
      <c r="AK45" s="147"/>
      <c r="AL45" s="147"/>
      <c r="AM45" s="147"/>
      <c r="AN45" s="175">
        <f t="shared" si="1"/>
        <v>1</v>
      </c>
      <c r="AO45" s="26"/>
      <c r="AP45" s="26">
        <f t="shared" si="2"/>
        <v>1</v>
      </c>
      <c r="AQ45" s="35">
        <f>100%-AN45</f>
        <v>0</v>
      </c>
      <c r="AR45" s="32"/>
      <c r="AS45" s="35"/>
      <c r="AT45" s="36"/>
      <c r="AU45" s="36"/>
      <c r="AV45" s="27"/>
    </row>
    <row r="46" spans="1:51" ht="23.25" x14ac:dyDescent="0.35">
      <c r="A46" s="431" t="str">
        <f>'RESUMO '!A25</f>
        <v>14.0</v>
      </c>
      <c r="B46" s="426" t="str">
        <f>'RESUMO '!B25</f>
        <v>ACABAMENTOS / PINTURA</v>
      </c>
      <c r="C46" s="401">
        <f>'RESUMO '!C25</f>
        <v>0</v>
      </c>
      <c r="D46" s="148">
        <f>IF(D48&lt;&gt;0,$C46*D48,0)</f>
        <v>0</v>
      </c>
      <c r="E46" s="148">
        <f t="shared" ref="E46:AM46" si="15">IF(E48&lt;&gt;0,$C46*E48,0)</f>
        <v>0</v>
      </c>
      <c r="F46" s="148">
        <f t="shared" si="15"/>
        <v>0</v>
      </c>
      <c r="G46" s="148">
        <f t="shared" si="15"/>
        <v>0</v>
      </c>
      <c r="H46" s="148">
        <f t="shared" si="15"/>
        <v>0</v>
      </c>
      <c r="I46" s="148">
        <f t="shared" si="15"/>
        <v>0</v>
      </c>
      <c r="J46" s="148">
        <f t="shared" si="15"/>
        <v>0</v>
      </c>
      <c r="K46" s="148">
        <f t="shared" si="15"/>
        <v>0</v>
      </c>
      <c r="L46" s="148">
        <f t="shared" si="15"/>
        <v>0</v>
      </c>
      <c r="M46" s="148">
        <f t="shared" si="15"/>
        <v>0</v>
      </c>
      <c r="N46" s="148">
        <f t="shared" si="15"/>
        <v>0</v>
      </c>
      <c r="O46" s="148">
        <f t="shared" si="15"/>
        <v>0</v>
      </c>
      <c r="P46" s="148">
        <f t="shared" si="15"/>
        <v>0</v>
      </c>
      <c r="Q46" s="148">
        <f t="shared" si="15"/>
        <v>0</v>
      </c>
      <c r="R46" s="148">
        <f t="shared" si="15"/>
        <v>0</v>
      </c>
      <c r="S46" s="148">
        <f t="shared" si="15"/>
        <v>0</v>
      </c>
      <c r="T46" s="148">
        <f t="shared" si="15"/>
        <v>0</v>
      </c>
      <c r="U46" s="148">
        <f t="shared" si="15"/>
        <v>0</v>
      </c>
      <c r="V46" s="148">
        <f t="shared" si="15"/>
        <v>0</v>
      </c>
      <c r="W46" s="148">
        <f t="shared" si="15"/>
        <v>0</v>
      </c>
      <c r="X46" s="148">
        <f t="shared" si="15"/>
        <v>0</v>
      </c>
      <c r="Y46" s="148">
        <f t="shared" si="15"/>
        <v>0</v>
      </c>
      <c r="Z46" s="148">
        <f t="shared" si="15"/>
        <v>0</v>
      </c>
      <c r="AA46" s="148">
        <f t="shared" si="15"/>
        <v>0</v>
      </c>
      <c r="AB46" s="148">
        <f t="shared" si="15"/>
        <v>0</v>
      </c>
      <c r="AC46" s="148">
        <f t="shared" si="15"/>
        <v>0</v>
      </c>
      <c r="AD46" s="148">
        <f t="shared" si="15"/>
        <v>0</v>
      </c>
      <c r="AE46" s="148">
        <f t="shared" si="15"/>
        <v>0</v>
      </c>
      <c r="AF46" s="148">
        <f t="shared" si="15"/>
        <v>0</v>
      </c>
      <c r="AG46" s="148">
        <f t="shared" si="15"/>
        <v>0</v>
      </c>
      <c r="AH46" s="148">
        <f t="shared" si="15"/>
        <v>0</v>
      </c>
      <c r="AI46" s="148">
        <f t="shared" si="15"/>
        <v>0</v>
      </c>
      <c r="AJ46" s="148">
        <f t="shared" si="15"/>
        <v>0</v>
      </c>
      <c r="AK46" s="148">
        <f t="shared" si="15"/>
        <v>0</v>
      </c>
      <c r="AL46" s="148">
        <f t="shared" si="15"/>
        <v>0</v>
      </c>
      <c r="AM46" s="148">
        <f t="shared" si="15"/>
        <v>0</v>
      </c>
      <c r="AN46" s="430">
        <f t="shared" si="1"/>
        <v>0</v>
      </c>
      <c r="AP46" s="26">
        <f t="shared" si="2"/>
        <v>0</v>
      </c>
      <c r="AQ46" s="35">
        <f>+C46-AN46</f>
        <v>0</v>
      </c>
      <c r="AR46" s="32"/>
      <c r="AS46" s="35"/>
      <c r="AT46" s="36"/>
      <c r="AU46" s="36"/>
    </row>
    <row r="47" spans="1:51" ht="23.25" x14ac:dyDescent="0.35">
      <c r="A47" s="423"/>
      <c r="B47" s="426"/>
      <c r="C47" s="401"/>
      <c r="D47" s="76"/>
      <c r="E47" s="76"/>
      <c r="F47" s="76"/>
      <c r="G47" s="76"/>
      <c r="H47" s="76"/>
      <c r="I47" s="76"/>
      <c r="J47" s="76"/>
      <c r="K47" s="76"/>
      <c r="L47" s="76"/>
      <c r="M47" s="76" t="s">
        <v>2032</v>
      </c>
      <c r="N47" s="76" t="s">
        <v>2032</v>
      </c>
      <c r="O47" s="76" t="s">
        <v>2032</v>
      </c>
      <c r="P47" s="76" t="s">
        <v>2032</v>
      </c>
      <c r="Q47" s="76" t="s">
        <v>2032</v>
      </c>
      <c r="R47" s="76" t="s">
        <v>2032</v>
      </c>
      <c r="S47" s="76" t="s">
        <v>2032</v>
      </c>
      <c r="T47" s="76" t="s">
        <v>2032</v>
      </c>
      <c r="U47" s="76" t="s">
        <v>2032</v>
      </c>
      <c r="V47" s="78" t="s">
        <v>2032</v>
      </c>
      <c r="W47" s="76" t="s">
        <v>2032</v>
      </c>
      <c r="X47" s="76" t="s">
        <v>2032</v>
      </c>
      <c r="Y47" s="76" t="s">
        <v>2032</v>
      </c>
      <c r="Z47" s="76" t="s">
        <v>2032</v>
      </c>
      <c r="AA47" s="69" t="s">
        <v>2032</v>
      </c>
      <c r="AB47" s="77" t="s">
        <v>2032</v>
      </c>
      <c r="AC47" s="76" t="s">
        <v>2032</v>
      </c>
      <c r="AD47" s="76" t="s">
        <v>2032</v>
      </c>
      <c r="AE47" s="76" t="s">
        <v>2032</v>
      </c>
      <c r="AF47" s="76" t="s">
        <v>2032</v>
      </c>
      <c r="AG47" s="76" t="s">
        <v>2032</v>
      </c>
      <c r="AH47" s="76" t="s">
        <v>2032</v>
      </c>
      <c r="AI47" s="76" t="s">
        <v>2032</v>
      </c>
      <c r="AJ47" s="76" t="s">
        <v>2032</v>
      </c>
      <c r="AK47" s="76"/>
      <c r="AL47" s="76"/>
      <c r="AM47" s="76"/>
      <c r="AN47" s="430"/>
      <c r="AP47" s="26"/>
      <c r="AQ47" s="35"/>
      <c r="AR47" s="32"/>
      <c r="AS47" s="35"/>
      <c r="AT47" s="36"/>
      <c r="AU47" s="36"/>
    </row>
    <row r="48" spans="1:51" ht="23.25" x14ac:dyDescent="0.35">
      <c r="A48" s="423"/>
      <c r="B48" s="426"/>
      <c r="C48" s="401"/>
      <c r="D48" s="147"/>
      <c r="E48" s="147"/>
      <c r="F48" s="147"/>
      <c r="G48" s="147"/>
      <c r="H48" s="147"/>
      <c r="I48" s="147"/>
      <c r="J48" s="147"/>
      <c r="K48" s="147"/>
      <c r="L48" s="147"/>
      <c r="M48" s="147">
        <v>0.04</v>
      </c>
      <c r="N48" s="147">
        <v>0.04</v>
      </c>
      <c r="O48" s="147">
        <v>0.04</v>
      </c>
      <c r="P48" s="147">
        <v>0.05</v>
      </c>
      <c r="Q48" s="147">
        <v>0.05</v>
      </c>
      <c r="R48" s="147">
        <v>0.05</v>
      </c>
      <c r="S48" s="147">
        <v>0.05</v>
      </c>
      <c r="T48" s="147">
        <v>0.05</v>
      </c>
      <c r="U48" s="147">
        <v>0.06</v>
      </c>
      <c r="V48" s="147">
        <v>0.06</v>
      </c>
      <c r="W48" s="147">
        <v>3.9201568594749846E-2</v>
      </c>
      <c r="X48" s="147">
        <v>3.9201568594749846E-2</v>
      </c>
      <c r="Y48" s="147">
        <v>3.9201568594749846E-2</v>
      </c>
      <c r="Z48" s="147">
        <v>3.9201568594749846E-2</v>
      </c>
      <c r="AA48" s="157">
        <v>3.9201568594749846E-2</v>
      </c>
      <c r="AB48" s="154">
        <v>3.9201568594749846E-2</v>
      </c>
      <c r="AC48" s="147">
        <v>3.9201568594749846E-2</v>
      </c>
      <c r="AD48" s="147">
        <v>3.9201568594749846E-2</v>
      </c>
      <c r="AE48" s="147">
        <v>3.9201568594749846E-2</v>
      </c>
      <c r="AF48" s="147">
        <v>3.9201568594749846E-2</v>
      </c>
      <c r="AG48" s="147">
        <v>3.9201568594749846E-2</v>
      </c>
      <c r="AH48" s="147">
        <v>3.1063077091411366E-2</v>
      </c>
      <c r="AI48" s="147">
        <v>2.0322732846772763E-2</v>
      </c>
      <c r="AJ48" s="147">
        <v>2.7396935519567345E-2</v>
      </c>
      <c r="AK48" s="147"/>
      <c r="AL48" s="147"/>
      <c r="AM48" s="147"/>
      <c r="AN48" s="175">
        <f t="shared" si="1"/>
        <v>1</v>
      </c>
      <c r="AO48" s="26"/>
      <c r="AP48" s="26">
        <f t="shared" si="2"/>
        <v>1</v>
      </c>
      <c r="AQ48" s="35">
        <f>100%-AN48</f>
        <v>0</v>
      </c>
      <c r="AR48" s="32"/>
      <c r="AS48" s="35"/>
      <c r="AT48" s="36"/>
      <c r="AU48" s="36"/>
      <c r="AV48" s="27"/>
      <c r="AY48" s="27"/>
    </row>
    <row r="49" spans="1:48" ht="23.25" x14ac:dyDescent="0.35">
      <c r="A49" s="431" t="str">
        <f>'RESUMO '!A26</f>
        <v>15.0</v>
      </c>
      <c r="B49" s="426" t="str">
        <f>'RESUMO '!B26</f>
        <v>APARELHOS SANITARIOS / LOUÇAS / METAIS</v>
      </c>
      <c r="C49" s="401">
        <f>'RESUMO '!C26</f>
        <v>0</v>
      </c>
      <c r="D49" s="148">
        <f>IF(D51&lt;&gt;0,$C49*D51,0)</f>
        <v>0</v>
      </c>
      <c r="E49" s="148">
        <f t="shared" ref="E49:AM49" si="16">IF(E51&lt;&gt;0,$C49*E51,0)</f>
        <v>0</v>
      </c>
      <c r="F49" s="148">
        <f t="shared" si="16"/>
        <v>0</v>
      </c>
      <c r="G49" s="148">
        <f t="shared" si="16"/>
        <v>0</v>
      </c>
      <c r="H49" s="148">
        <f t="shared" si="16"/>
        <v>0</v>
      </c>
      <c r="I49" s="148">
        <f t="shared" si="16"/>
        <v>0</v>
      </c>
      <c r="J49" s="148">
        <f t="shared" si="16"/>
        <v>0</v>
      </c>
      <c r="K49" s="148">
        <f t="shared" si="16"/>
        <v>0</v>
      </c>
      <c r="L49" s="148">
        <f t="shared" si="16"/>
        <v>0</v>
      </c>
      <c r="M49" s="148">
        <f t="shared" si="16"/>
        <v>0</v>
      </c>
      <c r="N49" s="148">
        <f t="shared" si="16"/>
        <v>0</v>
      </c>
      <c r="O49" s="148">
        <f t="shared" si="16"/>
        <v>0</v>
      </c>
      <c r="P49" s="148">
        <f t="shared" si="16"/>
        <v>0</v>
      </c>
      <c r="Q49" s="148">
        <f t="shared" si="16"/>
        <v>0</v>
      </c>
      <c r="R49" s="148">
        <f t="shared" si="16"/>
        <v>0</v>
      </c>
      <c r="S49" s="148">
        <f t="shared" si="16"/>
        <v>0</v>
      </c>
      <c r="T49" s="148">
        <f t="shared" si="16"/>
        <v>0</v>
      </c>
      <c r="U49" s="148">
        <f t="shared" si="16"/>
        <v>0</v>
      </c>
      <c r="V49" s="148">
        <f t="shared" si="16"/>
        <v>0</v>
      </c>
      <c r="W49" s="148">
        <f t="shared" si="16"/>
        <v>0</v>
      </c>
      <c r="X49" s="148">
        <f t="shared" si="16"/>
        <v>0</v>
      </c>
      <c r="Y49" s="148">
        <f t="shared" si="16"/>
        <v>0</v>
      </c>
      <c r="Z49" s="148">
        <f t="shared" si="16"/>
        <v>0</v>
      </c>
      <c r="AA49" s="148">
        <f t="shared" si="16"/>
        <v>0</v>
      </c>
      <c r="AB49" s="148">
        <f t="shared" si="16"/>
        <v>0</v>
      </c>
      <c r="AC49" s="148">
        <f t="shared" si="16"/>
        <v>0</v>
      </c>
      <c r="AD49" s="148">
        <f t="shared" si="16"/>
        <v>0</v>
      </c>
      <c r="AE49" s="148">
        <f t="shared" si="16"/>
        <v>0</v>
      </c>
      <c r="AF49" s="148">
        <f t="shared" si="16"/>
        <v>0</v>
      </c>
      <c r="AG49" s="148">
        <f t="shared" si="16"/>
        <v>0</v>
      </c>
      <c r="AH49" s="148">
        <f t="shared" si="16"/>
        <v>0</v>
      </c>
      <c r="AI49" s="148">
        <f t="shared" si="16"/>
        <v>0</v>
      </c>
      <c r="AJ49" s="148">
        <f t="shared" si="16"/>
        <v>0</v>
      </c>
      <c r="AK49" s="148">
        <f t="shared" si="16"/>
        <v>0</v>
      </c>
      <c r="AL49" s="148">
        <f t="shared" si="16"/>
        <v>0</v>
      </c>
      <c r="AM49" s="148">
        <f t="shared" si="16"/>
        <v>0</v>
      </c>
      <c r="AN49" s="430">
        <f t="shared" si="1"/>
        <v>0</v>
      </c>
      <c r="AP49" s="26">
        <f t="shared" si="2"/>
        <v>0</v>
      </c>
      <c r="AQ49" s="35">
        <f>+C49-AN49</f>
        <v>0</v>
      </c>
      <c r="AR49" s="32"/>
      <c r="AS49" s="35"/>
      <c r="AT49" s="36"/>
      <c r="AU49" s="36"/>
    </row>
    <row r="50" spans="1:48" ht="23.25" x14ac:dyDescent="0.35">
      <c r="A50" s="423"/>
      <c r="B50" s="426"/>
      <c r="C50" s="401"/>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t="s">
        <v>2032</v>
      </c>
      <c r="AH50" s="76" t="s">
        <v>2032</v>
      </c>
      <c r="AI50" s="76" t="s">
        <v>2032</v>
      </c>
      <c r="AJ50" s="76" t="s">
        <v>2032</v>
      </c>
      <c r="AK50" s="76" t="s">
        <v>2032</v>
      </c>
      <c r="AL50" s="76"/>
      <c r="AM50" s="76"/>
      <c r="AN50" s="430"/>
      <c r="AP50" s="26"/>
      <c r="AQ50" s="35"/>
      <c r="AR50" s="32"/>
      <c r="AS50" s="35"/>
      <c r="AT50" s="36"/>
      <c r="AU50" s="36"/>
    </row>
    <row r="51" spans="1:48" ht="23.25" x14ac:dyDescent="0.35">
      <c r="A51" s="423"/>
      <c r="B51" s="426"/>
      <c r="C51" s="401"/>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v>0.3</v>
      </c>
      <c r="AH51" s="147">
        <v>0.25</v>
      </c>
      <c r="AI51" s="147">
        <v>0.2</v>
      </c>
      <c r="AJ51" s="147">
        <v>0.15</v>
      </c>
      <c r="AK51" s="147">
        <v>0.1</v>
      </c>
      <c r="AL51" s="147"/>
      <c r="AM51" s="147"/>
      <c r="AN51" s="175">
        <f t="shared" si="1"/>
        <v>1</v>
      </c>
      <c r="AO51" s="26"/>
      <c r="AP51" s="26">
        <f t="shared" si="2"/>
        <v>1</v>
      </c>
      <c r="AQ51" s="35">
        <f>100%-AN51</f>
        <v>0</v>
      </c>
      <c r="AR51" s="32"/>
      <c r="AS51" s="35"/>
      <c r="AT51" s="36"/>
      <c r="AU51" s="36"/>
      <c r="AV51" s="27"/>
    </row>
    <row r="52" spans="1:48" ht="23.25" x14ac:dyDescent="0.35">
      <c r="A52" s="431" t="str">
        <f>'RESUMO '!A27</f>
        <v>16.0</v>
      </c>
      <c r="B52" s="426" t="str">
        <f>'RESUMO '!B27</f>
        <v>INSTALAÇÕES HIDRÁULICAS</v>
      </c>
      <c r="C52" s="401">
        <f>'RESUMO '!C27</f>
        <v>0</v>
      </c>
      <c r="D52" s="148">
        <f>IF(D54&lt;&gt;0,$C52*D54,0)</f>
        <v>0</v>
      </c>
      <c r="E52" s="148">
        <f t="shared" ref="E52:AM52" si="17">IF(E54&lt;&gt;0,$C52*E54,0)</f>
        <v>0</v>
      </c>
      <c r="F52" s="148">
        <f t="shared" si="17"/>
        <v>0</v>
      </c>
      <c r="G52" s="148">
        <f t="shared" si="17"/>
        <v>0</v>
      </c>
      <c r="H52" s="148">
        <f t="shared" si="17"/>
        <v>0</v>
      </c>
      <c r="I52" s="148">
        <f t="shared" si="17"/>
        <v>0</v>
      </c>
      <c r="J52" s="148">
        <f t="shared" si="17"/>
        <v>0</v>
      </c>
      <c r="K52" s="148">
        <f t="shared" si="17"/>
        <v>0</v>
      </c>
      <c r="L52" s="148">
        <f t="shared" si="17"/>
        <v>0</v>
      </c>
      <c r="M52" s="148">
        <f t="shared" si="17"/>
        <v>0</v>
      </c>
      <c r="N52" s="148">
        <f t="shared" si="17"/>
        <v>0</v>
      </c>
      <c r="O52" s="148">
        <f t="shared" si="17"/>
        <v>0</v>
      </c>
      <c r="P52" s="148">
        <f t="shared" si="17"/>
        <v>0</v>
      </c>
      <c r="Q52" s="148">
        <f t="shared" si="17"/>
        <v>0</v>
      </c>
      <c r="R52" s="148">
        <f t="shared" si="17"/>
        <v>0</v>
      </c>
      <c r="S52" s="148">
        <f t="shared" si="17"/>
        <v>0</v>
      </c>
      <c r="T52" s="148">
        <f t="shared" si="17"/>
        <v>0</v>
      </c>
      <c r="U52" s="148">
        <f t="shared" si="17"/>
        <v>0</v>
      </c>
      <c r="V52" s="148">
        <f t="shared" si="17"/>
        <v>0</v>
      </c>
      <c r="W52" s="148">
        <f t="shared" si="17"/>
        <v>0</v>
      </c>
      <c r="X52" s="148">
        <f t="shared" si="17"/>
        <v>0</v>
      </c>
      <c r="Y52" s="148">
        <f t="shared" si="17"/>
        <v>0</v>
      </c>
      <c r="Z52" s="148">
        <f t="shared" si="17"/>
        <v>0</v>
      </c>
      <c r="AA52" s="148">
        <f t="shared" si="17"/>
        <v>0</v>
      </c>
      <c r="AB52" s="148">
        <f t="shared" si="17"/>
        <v>0</v>
      </c>
      <c r="AC52" s="148">
        <f t="shared" si="17"/>
        <v>0</v>
      </c>
      <c r="AD52" s="148">
        <f t="shared" si="17"/>
        <v>0</v>
      </c>
      <c r="AE52" s="148">
        <f t="shared" si="17"/>
        <v>0</v>
      </c>
      <c r="AF52" s="148">
        <f t="shared" si="17"/>
        <v>0</v>
      </c>
      <c r="AG52" s="148">
        <f t="shared" si="17"/>
        <v>0</v>
      </c>
      <c r="AH52" s="148">
        <f t="shared" si="17"/>
        <v>0</v>
      </c>
      <c r="AI52" s="148">
        <f t="shared" si="17"/>
        <v>0</v>
      </c>
      <c r="AJ52" s="148">
        <f t="shared" si="17"/>
        <v>0</v>
      </c>
      <c r="AK52" s="148">
        <f t="shared" si="17"/>
        <v>0</v>
      </c>
      <c r="AL52" s="148">
        <f t="shared" si="17"/>
        <v>0</v>
      </c>
      <c r="AM52" s="148">
        <f t="shared" si="17"/>
        <v>0</v>
      </c>
      <c r="AN52" s="430">
        <f t="shared" si="1"/>
        <v>0</v>
      </c>
      <c r="AO52" s="26"/>
      <c r="AP52" s="26"/>
      <c r="AQ52" s="35">
        <f>+C52-AN52</f>
        <v>0</v>
      </c>
      <c r="AR52" s="32"/>
      <c r="AS52" s="35"/>
      <c r="AT52" s="36"/>
      <c r="AU52" s="36"/>
    </row>
    <row r="53" spans="1:48" ht="23.25" x14ac:dyDescent="0.35">
      <c r="A53" s="423"/>
      <c r="B53" s="426"/>
      <c r="C53" s="401"/>
      <c r="D53" s="76"/>
      <c r="E53" s="76" t="s">
        <v>2032</v>
      </c>
      <c r="F53" s="76" t="s">
        <v>2032</v>
      </c>
      <c r="G53" s="76" t="s">
        <v>2032</v>
      </c>
      <c r="H53" s="76" t="s">
        <v>2032</v>
      </c>
      <c r="I53" s="76" t="s">
        <v>2032</v>
      </c>
      <c r="J53" s="76" t="s">
        <v>2032</v>
      </c>
      <c r="K53" s="76" t="s">
        <v>2032</v>
      </c>
      <c r="L53" s="76" t="s">
        <v>2032</v>
      </c>
      <c r="M53" s="76" t="s">
        <v>2032</v>
      </c>
      <c r="N53" s="69" t="s">
        <v>2032</v>
      </c>
      <c r="O53" s="77" t="s">
        <v>2032</v>
      </c>
      <c r="P53" s="76" t="s">
        <v>2032</v>
      </c>
      <c r="Q53" s="76" t="s">
        <v>2032</v>
      </c>
      <c r="R53" s="76" t="s">
        <v>2032</v>
      </c>
      <c r="S53" s="76" t="s">
        <v>2032</v>
      </c>
      <c r="T53" s="76" t="s">
        <v>2032</v>
      </c>
      <c r="U53" s="76" t="s">
        <v>2032</v>
      </c>
      <c r="V53" s="78" t="s">
        <v>2032</v>
      </c>
      <c r="W53" s="76" t="s">
        <v>2032</v>
      </c>
      <c r="X53" s="76" t="s">
        <v>2032</v>
      </c>
      <c r="Y53" s="76" t="s">
        <v>2032</v>
      </c>
      <c r="Z53" s="76" t="s">
        <v>2032</v>
      </c>
      <c r="AA53" s="69" t="s">
        <v>2032</v>
      </c>
      <c r="AB53" s="77" t="s">
        <v>2032</v>
      </c>
      <c r="AC53" s="76" t="s">
        <v>2032</v>
      </c>
      <c r="AD53" s="76" t="s">
        <v>2032</v>
      </c>
      <c r="AE53" s="76" t="s">
        <v>2032</v>
      </c>
      <c r="AF53" s="76" t="s">
        <v>2032</v>
      </c>
      <c r="AG53" s="76" t="s">
        <v>2032</v>
      </c>
      <c r="AH53" s="76" t="s">
        <v>2032</v>
      </c>
      <c r="AI53" s="76" t="s">
        <v>2032</v>
      </c>
      <c r="AJ53" s="76" t="s">
        <v>2032</v>
      </c>
      <c r="AK53" s="76" t="s">
        <v>2032</v>
      </c>
      <c r="AL53" s="76" t="s">
        <v>2032</v>
      </c>
      <c r="AM53" s="76" t="s">
        <v>2032</v>
      </c>
      <c r="AN53" s="430"/>
      <c r="AO53" s="26"/>
      <c r="AP53" s="26"/>
      <c r="AQ53" s="35"/>
      <c r="AR53" s="32"/>
      <c r="AS53" s="35"/>
      <c r="AT53" s="36"/>
      <c r="AU53" s="36"/>
    </row>
    <row r="54" spans="1:48" ht="23.25" x14ac:dyDescent="0.35">
      <c r="A54" s="423"/>
      <c r="B54" s="426"/>
      <c r="C54" s="401"/>
      <c r="D54" s="147"/>
      <c r="E54" s="147">
        <v>5.2933534568115406E-2</v>
      </c>
      <c r="F54" s="147">
        <v>5.2933534568115406E-2</v>
      </c>
      <c r="G54" s="147">
        <v>5.2933534568115406E-2</v>
      </c>
      <c r="H54" s="147">
        <v>5.2933534568115406E-2</v>
      </c>
      <c r="I54" s="147">
        <v>5.2933534568115406E-2</v>
      </c>
      <c r="J54" s="147">
        <v>5.2933534568115406E-2</v>
      </c>
      <c r="K54" s="147">
        <v>4.2860217866580078E-2</v>
      </c>
      <c r="L54" s="147">
        <v>4.2860217866580078E-2</v>
      </c>
      <c r="M54" s="147">
        <v>4.2860217866580078E-2</v>
      </c>
      <c r="N54" s="157">
        <v>4.2860217866580078E-2</v>
      </c>
      <c r="O54" s="154">
        <v>2.2713584463509441E-2</v>
      </c>
      <c r="P54" s="147">
        <v>2.2713584463509441E-2</v>
      </c>
      <c r="Q54" s="147">
        <v>2.2713584463509441E-2</v>
      </c>
      <c r="R54" s="147">
        <v>2.2713584463509441E-2</v>
      </c>
      <c r="S54" s="147">
        <v>2.2713584463509441E-2</v>
      </c>
      <c r="T54" s="147">
        <v>2.2713584463509441E-2</v>
      </c>
      <c r="U54" s="147">
        <v>2.2713584463509441E-2</v>
      </c>
      <c r="V54" s="147">
        <v>2.2713584463509441E-2</v>
      </c>
      <c r="W54" s="147">
        <v>2.2713584463509441E-2</v>
      </c>
      <c r="X54" s="147">
        <v>2.2713584463509441E-2</v>
      </c>
      <c r="Y54" s="147">
        <v>2.2713584463509441E-2</v>
      </c>
      <c r="Z54" s="147">
        <v>2.2713584463509441E-2</v>
      </c>
      <c r="AA54" s="157">
        <v>2.2713584463509441E-2</v>
      </c>
      <c r="AB54" s="154">
        <v>2.2713584463509441E-2</v>
      </c>
      <c r="AC54" s="147">
        <v>2.2713584463509441E-2</v>
      </c>
      <c r="AD54" s="147">
        <v>2.2713584463509441E-2</v>
      </c>
      <c r="AE54" s="147">
        <v>2.2713584463509441E-2</v>
      </c>
      <c r="AF54" s="147">
        <v>2.2713584463509441E-2</v>
      </c>
      <c r="AG54" s="147">
        <v>2.2713584463509441E-2</v>
      </c>
      <c r="AH54" s="147">
        <v>2.2713584463509441E-2</v>
      </c>
      <c r="AI54" s="147">
        <v>2.2713584463509441E-2</v>
      </c>
      <c r="AJ54" s="147">
        <v>1.1275201388467588E-2</v>
      </c>
      <c r="AK54" s="147">
        <v>1.1225836092639751E-2</v>
      </c>
      <c r="AL54" s="147">
        <v>1.1225836092639751E-2</v>
      </c>
      <c r="AM54" s="147">
        <v>2.4577381754165017E-4</v>
      </c>
      <c r="AN54" s="175">
        <f t="shared" si="1"/>
        <v>1</v>
      </c>
      <c r="AO54" s="26"/>
      <c r="AP54" s="26"/>
      <c r="AQ54" s="35">
        <f>100%-AN54</f>
        <v>0</v>
      </c>
      <c r="AR54" s="32"/>
      <c r="AS54" s="35"/>
      <c r="AT54" s="36"/>
      <c r="AU54" s="36"/>
    </row>
    <row r="55" spans="1:48" ht="23.25" x14ac:dyDescent="0.35">
      <c r="A55" s="431" t="str">
        <f>'RESUMO '!A28</f>
        <v>17.0</v>
      </c>
      <c r="B55" s="426" t="str">
        <f>'RESUMO '!B28</f>
        <v>INSTALAÇÕES ELÉTRICAS</v>
      </c>
      <c r="C55" s="401">
        <f>'RESUMO '!C28</f>
        <v>0</v>
      </c>
      <c r="D55" s="148">
        <f>IF(D57&lt;&gt;0,$C55*D57,0)</f>
        <v>0</v>
      </c>
      <c r="E55" s="148">
        <f t="shared" ref="E55:AM55" si="18">IF(E57&lt;&gt;0,$C55*E57,0)</f>
        <v>0</v>
      </c>
      <c r="F55" s="148">
        <f t="shared" si="18"/>
        <v>0</v>
      </c>
      <c r="G55" s="148">
        <f t="shared" si="18"/>
        <v>0</v>
      </c>
      <c r="H55" s="148">
        <f t="shared" si="18"/>
        <v>0</v>
      </c>
      <c r="I55" s="148">
        <f t="shared" si="18"/>
        <v>0</v>
      </c>
      <c r="J55" s="148">
        <f t="shared" si="18"/>
        <v>0</v>
      </c>
      <c r="K55" s="148">
        <f t="shared" si="18"/>
        <v>0</v>
      </c>
      <c r="L55" s="148">
        <f t="shared" si="18"/>
        <v>0</v>
      </c>
      <c r="M55" s="148">
        <f t="shared" si="18"/>
        <v>0</v>
      </c>
      <c r="N55" s="148">
        <f t="shared" si="18"/>
        <v>0</v>
      </c>
      <c r="O55" s="148">
        <f t="shared" si="18"/>
        <v>0</v>
      </c>
      <c r="P55" s="148">
        <f t="shared" si="18"/>
        <v>0</v>
      </c>
      <c r="Q55" s="148">
        <f t="shared" si="18"/>
        <v>0</v>
      </c>
      <c r="R55" s="148">
        <f t="shared" si="18"/>
        <v>0</v>
      </c>
      <c r="S55" s="148">
        <f t="shared" si="18"/>
        <v>0</v>
      </c>
      <c r="T55" s="148">
        <f t="shared" si="18"/>
        <v>0</v>
      </c>
      <c r="U55" s="148">
        <f t="shared" si="18"/>
        <v>0</v>
      </c>
      <c r="V55" s="148">
        <f t="shared" si="18"/>
        <v>0</v>
      </c>
      <c r="W55" s="148">
        <f t="shared" si="18"/>
        <v>0</v>
      </c>
      <c r="X55" s="148">
        <f t="shared" si="18"/>
        <v>0</v>
      </c>
      <c r="Y55" s="148">
        <f t="shared" si="18"/>
        <v>0</v>
      </c>
      <c r="Z55" s="148">
        <f t="shared" si="18"/>
        <v>0</v>
      </c>
      <c r="AA55" s="148">
        <f t="shared" si="18"/>
        <v>0</v>
      </c>
      <c r="AB55" s="148">
        <f t="shared" si="18"/>
        <v>0</v>
      </c>
      <c r="AC55" s="148">
        <f t="shared" si="18"/>
        <v>0</v>
      </c>
      <c r="AD55" s="148">
        <f t="shared" si="18"/>
        <v>0</v>
      </c>
      <c r="AE55" s="148">
        <f t="shared" si="18"/>
        <v>0</v>
      </c>
      <c r="AF55" s="148">
        <f t="shared" si="18"/>
        <v>0</v>
      </c>
      <c r="AG55" s="148">
        <f t="shared" si="18"/>
        <v>0</v>
      </c>
      <c r="AH55" s="148">
        <f t="shared" si="18"/>
        <v>0</v>
      </c>
      <c r="AI55" s="148">
        <f t="shared" si="18"/>
        <v>0</v>
      </c>
      <c r="AJ55" s="148">
        <f t="shared" si="18"/>
        <v>0</v>
      </c>
      <c r="AK55" s="148">
        <f t="shared" si="18"/>
        <v>0</v>
      </c>
      <c r="AL55" s="148">
        <f t="shared" si="18"/>
        <v>0</v>
      </c>
      <c r="AM55" s="148">
        <f t="shared" si="18"/>
        <v>0</v>
      </c>
      <c r="AN55" s="430">
        <f t="shared" si="1"/>
        <v>0</v>
      </c>
      <c r="AO55" s="26"/>
      <c r="AP55" s="26"/>
      <c r="AQ55" s="35">
        <f>+C55-AN55</f>
        <v>0</v>
      </c>
      <c r="AR55" s="32"/>
      <c r="AS55" s="35"/>
      <c r="AT55" s="36"/>
      <c r="AU55" s="36"/>
    </row>
    <row r="56" spans="1:48" ht="23.25" x14ac:dyDescent="0.35">
      <c r="A56" s="423"/>
      <c r="B56" s="426"/>
      <c r="C56" s="401"/>
      <c r="D56" s="76"/>
      <c r="E56" s="76" t="s">
        <v>2032</v>
      </c>
      <c r="F56" s="76" t="s">
        <v>2032</v>
      </c>
      <c r="G56" s="76" t="s">
        <v>2032</v>
      </c>
      <c r="H56" s="76" t="s">
        <v>2032</v>
      </c>
      <c r="I56" s="76" t="s">
        <v>2032</v>
      </c>
      <c r="J56" s="76" t="s">
        <v>2032</v>
      </c>
      <c r="K56" s="76" t="s">
        <v>2032</v>
      </c>
      <c r="L56" s="76" t="s">
        <v>2032</v>
      </c>
      <c r="M56" s="76" t="s">
        <v>2032</v>
      </c>
      <c r="N56" s="69" t="s">
        <v>2032</v>
      </c>
      <c r="O56" s="77" t="s">
        <v>2032</v>
      </c>
      <c r="P56" s="76" t="s">
        <v>2032</v>
      </c>
      <c r="Q56" s="76" t="s">
        <v>2032</v>
      </c>
      <c r="R56" s="76" t="s">
        <v>2032</v>
      </c>
      <c r="S56" s="76" t="s">
        <v>2032</v>
      </c>
      <c r="T56" s="76" t="s">
        <v>2032</v>
      </c>
      <c r="U56" s="76" t="s">
        <v>2032</v>
      </c>
      <c r="V56" s="78" t="s">
        <v>2032</v>
      </c>
      <c r="W56" s="76" t="s">
        <v>2032</v>
      </c>
      <c r="X56" s="76" t="s">
        <v>2032</v>
      </c>
      <c r="Y56" s="76" t="s">
        <v>2032</v>
      </c>
      <c r="Z56" s="76" t="s">
        <v>2032</v>
      </c>
      <c r="AA56" s="69" t="s">
        <v>2032</v>
      </c>
      <c r="AB56" s="77" t="s">
        <v>2032</v>
      </c>
      <c r="AC56" s="76" t="s">
        <v>2032</v>
      </c>
      <c r="AD56" s="76" t="s">
        <v>2032</v>
      </c>
      <c r="AE56" s="76" t="s">
        <v>2032</v>
      </c>
      <c r="AF56" s="76" t="s">
        <v>2032</v>
      </c>
      <c r="AG56" s="76" t="s">
        <v>2032</v>
      </c>
      <c r="AH56" s="76" t="s">
        <v>2032</v>
      </c>
      <c r="AI56" s="76" t="s">
        <v>2032</v>
      </c>
      <c r="AJ56" s="76" t="s">
        <v>2032</v>
      </c>
      <c r="AK56" s="76" t="s">
        <v>2032</v>
      </c>
      <c r="AL56" s="76" t="s">
        <v>2032</v>
      </c>
      <c r="AM56" s="76"/>
      <c r="AN56" s="430"/>
      <c r="AO56" s="26"/>
      <c r="AP56" s="26"/>
      <c r="AQ56" s="35"/>
      <c r="AR56" s="32"/>
      <c r="AS56" s="35"/>
      <c r="AT56" s="36"/>
      <c r="AU56" s="36"/>
    </row>
    <row r="57" spans="1:48" ht="23.25" x14ac:dyDescent="0.35">
      <c r="A57" s="423"/>
      <c r="B57" s="426"/>
      <c r="C57" s="401"/>
      <c r="D57" s="147"/>
      <c r="E57" s="147">
        <v>5.2933534568115406E-2</v>
      </c>
      <c r="F57" s="147">
        <v>5.2933534568115406E-2</v>
      </c>
      <c r="G57" s="147">
        <v>5.2933534568115406E-2</v>
      </c>
      <c r="H57" s="147">
        <v>5.2933534568115406E-2</v>
      </c>
      <c r="I57" s="147">
        <v>5.2933534568115406E-2</v>
      </c>
      <c r="J57" s="147">
        <v>5.2933534568115406E-2</v>
      </c>
      <c r="K57" s="147">
        <v>4.2860217866580078E-2</v>
      </c>
      <c r="L57" s="147">
        <v>4.2860217866580078E-2</v>
      </c>
      <c r="M57" s="147">
        <v>4.2860217866580078E-2</v>
      </c>
      <c r="N57" s="157">
        <v>4.2860217866580078E-2</v>
      </c>
      <c r="O57" s="154">
        <v>2.2713584463509441E-2</v>
      </c>
      <c r="P57" s="147">
        <v>2.2713584463509441E-2</v>
      </c>
      <c r="Q57" s="147">
        <v>2.2713584463509441E-2</v>
      </c>
      <c r="R57" s="147">
        <v>2.2713584463509441E-2</v>
      </c>
      <c r="S57" s="147">
        <v>2.2713584463509441E-2</v>
      </c>
      <c r="T57" s="147">
        <v>2.2713584463509441E-2</v>
      </c>
      <c r="U57" s="147">
        <v>2.2713584463509441E-2</v>
      </c>
      <c r="V57" s="147">
        <v>2.2713584463509441E-2</v>
      </c>
      <c r="W57" s="147">
        <v>2.2713584463509441E-2</v>
      </c>
      <c r="X57" s="147">
        <v>2.2713584463509441E-2</v>
      </c>
      <c r="Y57" s="147">
        <v>2.2713584463509441E-2</v>
      </c>
      <c r="Z57" s="147">
        <v>2.2713584463509441E-2</v>
      </c>
      <c r="AA57" s="157">
        <v>2.2713584463509441E-2</v>
      </c>
      <c r="AB57" s="154">
        <v>2.2713584463509441E-2</v>
      </c>
      <c r="AC57" s="147">
        <v>2.2713584463509441E-2</v>
      </c>
      <c r="AD57" s="147">
        <v>2.2713584463509441E-2</v>
      </c>
      <c r="AE57" s="147">
        <v>2.2713584463509441E-2</v>
      </c>
      <c r="AF57" s="147">
        <v>2.2713584463509441E-2</v>
      </c>
      <c r="AG57" s="147">
        <v>2.2713584463509441E-2</v>
      </c>
      <c r="AH57" s="147">
        <v>2.2713584463509441E-2</v>
      </c>
      <c r="AI57" s="147">
        <v>2.2713584463509441E-2</v>
      </c>
      <c r="AJ57" s="147">
        <v>1.1275201388467588E-2</v>
      </c>
      <c r="AK57" s="147">
        <v>1.1225836092639751E-2</v>
      </c>
      <c r="AL57" s="147">
        <v>1.1471609910181368E-2</v>
      </c>
      <c r="AM57" s="147"/>
      <c r="AN57" s="175">
        <f t="shared" si="1"/>
        <v>1</v>
      </c>
      <c r="AO57" s="26"/>
      <c r="AP57" s="26"/>
      <c r="AQ57" s="35">
        <f>100%-AN57</f>
        <v>0</v>
      </c>
      <c r="AR57" s="32"/>
      <c r="AS57" s="35"/>
      <c r="AT57" s="36"/>
      <c r="AU57" s="36"/>
    </row>
    <row r="58" spans="1:48" ht="23.25" x14ac:dyDescent="0.35">
      <c r="A58" s="431" t="str">
        <f>'RESUMO '!A29</f>
        <v>18.0</v>
      </c>
      <c r="B58" s="426" t="str">
        <f>'RESUMO '!B29</f>
        <v>SISTEMAS ELETRÔNICOS</v>
      </c>
      <c r="C58" s="401">
        <f>'RESUMO '!C29</f>
        <v>0</v>
      </c>
      <c r="D58" s="148">
        <f>IF(D60&lt;&gt;0,$C58*D60,0)</f>
        <v>0</v>
      </c>
      <c r="E58" s="148">
        <f t="shared" ref="E58:AM58" si="19">IF(E60&lt;&gt;0,$C58*E60,0)</f>
        <v>0</v>
      </c>
      <c r="F58" s="148">
        <f t="shared" si="19"/>
        <v>0</v>
      </c>
      <c r="G58" s="148">
        <f t="shared" si="19"/>
        <v>0</v>
      </c>
      <c r="H58" s="148">
        <f t="shared" si="19"/>
        <v>0</v>
      </c>
      <c r="I58" s="148">
        <f t="shared" si="19"/>
        <v>0</v>
      </c>
      <c r="J58" s="148">
        <f t="shared" si="19"/>
        <v>0</v>
      </c>
      <c r="K58" s="148">
        <f t="shared" si="19"/>
        <v>0</v>
      </c>
      <c r="L58" s="148">
        <f t="shared" si="19"/>
        <v>0</v>
      </c>
      <c r="M58" s="148">
        <f t="shared" si="19"/>
        <v>0</v>
      </c>
      <c r="N58" s="148">
        <f t="shared" si="19"/>
        <v>0</v>
      </c>
      <c r="O58" s="148">
        <f t="shared" si="19"/>
        <v>0</v>
      </c>
      <c r="P58" s="148">
        <f t="shared" si="19"/>
        <v>0</v>
      </c>
      <c r="Q58" s="148">
        <f t="shared" si="19"/>
        <v>0</v>
      </c>
      <c r="R58" s="148">
        <f t="shared" si="19"/>
        <v>0</v>
      </c>
      <c r="S58" s="148">
        <f t="shared" si="19"/>
        <v>0</v>
      </c>
      <c r="T58" s="148">
        <f t="shared" si="19"/>
        <v>0</v>
      </c>
      <c r="U58" s="148">
        <f t="shared" si="19"/>
        <v>0</v>
      </c>
      <c r="V58" s="148">
        <f t="shared" si="19"/>
        <v>0</v>
      </c>
      <c r="W58" s="148">
        <f t="shared" si="19"/>
        <v>0</v>
      </c>
      <c r="X58" s="148">
        <f t="shared" si="19"/>
        <v>0</v>
      </c>
      <c r="Y58" s="148">
        <f t="shared" si="19"/>
        <v>0</v>
      </c>
      <c r="Z58" s="148">
        <f t="shared" si="19"/>
        <v>0</v>
      </c>
      <c r="AA58" s="148">
        <f t="shared" si="19"/>
        <v>0</v>
      </c>
      <c r="AB58" s="148">
        <f t="shared" si="19"/>
        <v>0</v>
      </c>
      <c r="AC58" s="148">
        <f t="shared" si="19"/>
        <v>0</v>
      </c>
      <c r="AD58" s="148">
        <f t="shared" si="19"/>
        <v>0</v>
      </c>
      <c r="AE58" s="148">
        <f t="shared" si="19"/>
        <v>0</v>
      </c>
      <c r="AF58" s="148">
        <f t="shared" si="19"/>
        <v>0</v>
      </c>
      <c r="AG58" s="148">
        <f t="shared" si="19"/>
        <v>0</v>
      </c>
      <c r="AH58" s="148">
        <f t="shared" si="19"/>
        <v>0</v>
      </c>
      <c r="AI58" s="148">
        <f t="shared" si="19"/>
        <v>0</v>
      </c>
      <c r="AJ58" s="148">
        <f t="shared" si="19"/>
        <v>0</v>
      </c>
      <c r="AK58" s="148">
        <f t="shared" si="19"/>
        <v>0</v>
      </c>
      <c r="AL58" s="148">
        <f t="shared" si="19"/>
        <v>0</v>
      </c>
      <c r="AM58" s="148">
        <f t="shared" si="19"/>
        <v>0</v>
      </c>
      <c r="AN58" s="430">
        <f t="shared" si="1"/>
        <v>0</v>
      </c>
      <c r="AO58" s="26"/>
      <c r="AP58" s="26"/>
      <c r="AQ58" s="35">
        <f>+C58-AN58</f>
        <v>0</v>
      </c>
      <c r="AR58" s="32"/>
      <c r="AS58" s="35"/>
      <c r="AT58" s="36"/>
      <c r="AU58" s="36"/>
    </row>
    <row r="59" spans="1:48" ht="23.25" x14ac:dyDescent="0.35">
      <c r="A59" s="423"/>
      <c r="B59" s="426"/>
      <c r="C59" s="401"/>
      <c r="D59" s="76"/>
      <c r="E59" s="76" t="s">
        <v>2032</v>
      </c>
      <c r="F59" s="76" t="s">
        <v>2032</v>
      </c>
      <c r="G59" s="76" t="s">
        <v>2032</v>
      </c>
      <c r="H59" s="76" t="s">
        <v>2032</v>
      </c>
      <c r="I59" s="76" t="s">
        <v>2032</v>
      </c>
      <c r="J59" s="76" t="s">
        <v>2032</v>
      </c>
      <c r="K59" s="76" t="s">
        <v>2032</v>
      </c>
      <c r="L59" s="76" t="s">
        <v>2032</v>
      </c>
      <c r="M59" s="76" t="s">
        <v>2032</v>
      </c>
      <c r="N59" s="69" t="s">
        <v>2032</v>
      </c>
      <c r="O59" s="77" t="s">
        <v>2032</v>
      </c>
      <c r="P59" s="76" t="s">
        <v>2032</v>
      </c>
      <c r="Q59" s="76" t="s">
        <v>2032</v>
      </c>
      <c r="R59" s="76" t="s">
        <v>2032</v>
      </c>
      <c r="S59" s="76" t="s">
        <v>2032</v>
      </c>
      <c r="T59" s="76" t="s">
        <v>2032</v>
      </c>
      <c r="U59" s="76" t="s">
        <v>2032</v>
      </c>
      <c r="V59" s="78" t="s">
        <v>2032</v>
      </c>
      <c r="W59" s="76" t="s">
        <v>2032</v>
      </c>
      <c r="X59" s="76" t="s">
        <v>2032</v>
      </c>
      <c r="Y59" s="76" t="s">
        <v>2032</v>
      </c>
      <c r="Z59" s="76" t="s">
        <v>2032</v>
      </c>
      <c r="AA59" s="69" t="s">
        <v>2032</v>
      </c>
      <c r="AB59" s="77" t="s">
        <v>2032</v>
      </c>
      <c r="AC59" s="76" t="s">
        <v>2032</v>
      </c>
      <c r="AD59" s="76" t="s">
        <v>2032</v>
      </c>
      <c r="AE59" s="76" t="s">
        <v>2032</v>
      </c>
      <c r="AF59" s="76" t="s">
        <v>2032</v>
      </c>
      <c r="AG59" s="76" t="s">
        <v>2032</v>
      </c>
      <c r="AH59" s="76" t="s">
        <v>2032</v>
      </c>
      <c r="AI59" s="76" t="s">
        <v>2032</v>
      </c>
      <c r="AJ59" s="76" t="s">
        <v>2032</v>
      </c>
      <c r="AK59" s="76" t="s">
        <v>2032</v>
      </c>
      <c r="AL59" s="76" t="s">
        <v>2032</v>
      </c>
      <c r="AM59" s="76"/>
      <c r="AN59" s="430"/>
      <c r="AO59" s="26"/>
      <c r="AP59" s="26"/>
      <c r="AQ59" s="35"/>
      <c r="AR59" s="32"/>
      <c r="AS59" s="35"/>
      <c r="AT59" s="36"/>
      <c r="AU59" s="36"/>
    </row>
    <row r="60" spans="1:48" ht="23.25" x14ac:dyDescent="0.35">
      <c r="A60" s="423"/>
      <c r="B60" s="426"/>
      <c r="C60" s="401"/>
      <c r="D60" s="147"/>
      <c r="E60" s="147">
        <v>5.2933534568115406E-2</v>
      </c>
      <c r="F60" s="147">
        <v>5.2933534568115406E-2</v>
      </c>
      <c r="G60" s="147">
        <v>5.2933534568115406E-2</v>
      </c>
      <c r="H60" s="147">
        <v>5.2933534568115406E-2</v>
      </c>
      <c r="I60" s="147">
        <v>5.2933534568115406E-2</v>
      </c>
      <c r="J60" s="147">
        <v>5.2933534568115406E-2</v>
      </c>
      <c r="K60" s="147">
        <v>4.2860217866580078E-2</v>
      </c>
      <c r="L60" s="147">
        <v>4.2860217866580078E-2</v>
      </c>
      <c r="M60" s="147">
        <v>4.2860217866580078E-2</v>
      </c>
      <c r="N60" s="157">
        <v>4.2860217866580078E-2</v>
      </c>
      <c r="O60" s="154">
        <v>2.2713584463509441E-2</v>
      </c>
      <c r="P60" s="147">
        <v>2.2713584463509441E-2</v>
      </c>
      <c r="Q60" s="147">
        <v>2.2713584463509441E-2</v>
      </c>
      <c r="R60" s="147">
        <v>2.2713584463509441E-2</v>
      </c>
      <c r="S60" s="147">
        <v>2.2713584463509441E-2</v>
      </c>
      <c r="T60" s="147">
        <v>2.2713584463509441E-2</v>
      </c>
      <c r="U60" s="147">
        <v>2.2713584463509441E-2</v>
      </c>
      <c r="V60" s="147">
        <v>2.2713584463509441E-2</v>
      </c>
      <c r="W60" s="147">
        <v>2.2713584463509441E-2</v>
      </c>
      <c r="X60" s="147">
        <v>2.2713584463509441E-2</v>
      </c>
      <c r="Y60" s="147">
        <v>2.2713584463509441E-2</v>
      </c>
      <c r="Z60" s="147">
        <v>2.2713584463509441E-2</v>
      </c>
      <c r="AA60" s="157">
        <v>2.2713584463509441E-2</v>
      </c>
      <c r="AB60" s="154">
        <v>2.2713584463509441E-2</v>
      </c>
      <c r="AC60" s="147">
        <v>2.2713584463509441E-2</v>
      </c>
      <c r="AD60" s="147">
        <v>2.2713584463509441E-2</v>
      </c>
      <c r="AE60" s="147">
        <v>2.2713584463509441E-2</v>
      </c>
      <c r="AF60" s="147">
        <v>2.2713584463509441E-2</v>
      </c>
      <c r="AG60" s="147">
        <v>2.2713584463509441E-2</v>
      </c>
      <c r="AH60" s="147">
        <v>2.2713584463509441E-2</v>
      </c>
      <c r="AI60" s="147">
        <v>2.2713584463509441E-2</v>
      </c>
      <c r="AJ60" s="147">
        <v>1.1275201388467588E-2</v>
      </c>
      <c r="AK60" s="147">
        <v>1.1225836092639751E-2</v>
      </c>
      <c r="AL60" s="147">
        <v>1.1471609910181368E-2</v>
      </c>
      <c r="AM60" s="147"/>
      <c r="AN60" s="175">
        <f t="shared" si="1"/>
        <v>1</v>
      </c>
      <c r="AO60" s="26"/>
      <c r="AP60" s="26"/>
      <c r="AQ60" s="35">
        <f>100%-AN60</f>
        <v>0</v>
      </c>
      <c r="AR60" s="32"/>
      <c r="AS60" s="35"/>
      <c r="AT60" s="36"/>
      <c r="AU60" s="36"/>
    </row>
    <row r="61" spans="1:48" ht="23.25" x14ac:dyDescent="0.35">
      <c r="A61" s="431" t="str">
        <f>'RESUMO '!A30</f>
        <v>19.0</v>
      </c>
      <c r="B61" s="426" t="str">
        <f>'RESUMO '!B30</f>
        <v>CLIMATIZAÇÃO</v>
      </c>
      <c r="C61" s="401">
        <f>'RESUMO '!C30</f>
        <v>0</v>
      </c>
      <c r="D61" s="148">
        <f>IF(D63&lt;&gt;0,$C61*D63,0)</f>
        <v>0</v>
      </c>
      <c r="E61" s="148">
        <f t="shared" ref="E61:AM61" si="20">IF(E63&lt;&gt;0,$C61*E63,0)</f>
        <v>0</v>
      </c>
      <c r="F61" s="148">
        <f t="shared" si="20"/>
        <v>0</v>
      </c>
      <c r="G61" s="148">
        <f t="shared" si="20"/>
        <v>0</v>
      </c>
      <c r="H61" s="148">
        <f t="shared" si="20"/>
        <v>0</v>
      </c>
      <c r="I61" s="148">
        <f t="shared" si="20"/>
        <v>0</v>
      </c>
      <c r="J61" s="148">
        <f t="shared" si="20"/>
        <v>0</v>
      </c>
      <c r="K61" s="148">
        <f t="shared" si="20"/>
        <v>0</v>
      </c>
      <c r="L61" s="148">
        <f t="shared" si="20"/>
        <v>0</v>
      </c>
      <c r="M61" s="148">
        <f t="shared" si="20"/>
        <v>0</v>
      </c>
      <c r="N61" s="148">
        <f t="shared" si="20"/>
        <v>0</v>
      </c>
      <c r="O61" s="148">
        <f t="shared" si="20"/>
        <v>0</v>
      </c>
      <c r="P61" s="148">
        <f t="shared" si="20"/>
        <v>0</v>
      </c>
      <c r="Q61" s="148">
        <f t="shared" si="20"/>
        <v>0</v>
      </c>
      <c r="R61" s="148">
        <f t="shared" si="20"/>
        <v>0</v>
      </c>
      <c r="S61" s="148">
        <f t="shared" si="20"/>
        <v>0</v>
      </c>
      <c r="T61" s="148">
        <f t="shared" si="20"/>
        <v>0</v>
      </c>
      <c r="U61" s="148">
        <f t="shared" si="20"/>
        <v>0</v>
      </c>
      <c r="V61" s="148">
        <f t="shared" si="20"/>
        <v>0</v>
      </c>
      <c r="W61" s="148">
        <f t="shared" si="20"/>
        <v>0</v>
      </c>
      <c r="X61" s="148">
        <f t="shared" si="20"/>
        <v>0</v>
      </c>
      <c r="Y61" s="148">
        <f t="shared" si="20"/>
        <v>0</v>
      </c>
      <c r="Z61" s="148">
        <f t="shared" si="20"/>
        <v>0</v>
      </c>
      <c r="AA61" s="148">
        <f t="shared" si="20"/>
        <v>0</v>
      </c>
      <c r="AB61" s="148">
        <f t="shared" si="20"/>
        <v>0</v>
      </c>
      <c r="AC61" s="148">
        <f t="shared" si="20"/>
        <v>0</v>
      </c>
      <c r="AD61" s="148">
        <f t="shared" si="20"/>
        <v>0</v>
      </c>
      <c r="AE61" s="148">
        <f t="shared" si="20"/>
        <v>0</v>
      </c>
      <c r="AF61" s="148">
        <f t="shared" si="20"/>
        <v>0</v>
      </c>
      <c r="AG61" s="148">
        <f t="shared" si="20"/>
        <v>0</v>
      </c>
      <c r="AH61" s="148">
        <f t="shared" si="20"/>
        <v>0</v>
      </c>
      <c r="AI61" s="148">
        <f t="shared" si="20"/>
        <v>0</v>
      </c>
      <c r="AJ61" s="148">
        <f t="shared" si="20"/>
        <v>0</v>
      </c>
      <c r="AK61" s="148">
        <f t="shared" si="20"/>
        <v>0</v>
      </c>
      <c r="AL61" s="148">
        <f t="shared" si="20"/>
        <v>0</v>
      </c>
      <c r="AM61" s="148">
        <f t="shared" si="20"/>
        <v>0</v>
      </c>
      <c r="AN61" s="430">
        <f t="shared" si="1"/>
        <v>0</v>
      </c>
      <c r="AO61" s="26"/>
      <c r="AP61" s="26"/>
      <c r="AQ61" s="35">
        <f>+C61-AN61</f>
        <v>0</v>
      </c>
      <c r="AR61" s="32"/>
      <c r="AS61" s="35"/>
      <c r="AT61" s="36"/>
      <c r="AU61" s="36"/>
    </row>
    <row r="62" spans="1:48" ht="23.25" x14ac:dyDescent="0.35">
      <c r="A62" s="423"/>
      <c r="B62" s="426"/>
      <c r="C62" s="401"/>
      <c r="D62" s="76"/>
      <c r="E62" s="76"/>
      <c r="F62" s="76"/>
      <c r="G62" s="76"/>
      <c r="H62" s="76"/>
      <c r="I62" s="76"/>
      <c r="J62" s="76"/>
      <c r="K62" s="76" t="s">
        <v>2032</v>
      </c>
      <c r="L62" s="76" t="s">
        <v>2032</v>
      </c>
      <c r="M62" s="76" t="s">
        <v>2032</v>
      </c>
      <c r="N62" s="69" t="s">
        <v>2032</v>
      </c>
      <c r="O62" s="77" t="s">
        <v>2032</v>
      </c>
      <c r="P62" s="76" t="s">
        <v>2032</v>
      </c>
      <c r="Q62" s="76" t="s">
        <v>2032</v>
      </c>
      <c r="R62" s="76" t="s">
        <v>2032</v>
      </c>
      <c r="S62" s="76" t="s">
        <v>2032</v>
      </c>
      <c r="T62" s="76" t="s">
        <v>2032</v>
      </c>
      <c r="U62" s="76" t="s">
        <v>2032</v>
      </c>
      <c r="V62" s="78" t="s">
        <v>2032</v>
      </c>
      <c r="W62" s="76" t="s">
        <v>2032</v>
      </c>
      <c r="X62" s="76" t="s">
        <v>2032</v>
      </c>
      <c r="Y62" s="76" t="s">
        <v>2032</v>
      </c>
      <c r="Z62" s="76"/>
      <c r="AA62" s="69"/>
      <c r="AB62" s="77"/>
      <c r="AC62" s="76"/>
      <c r="AD62" s="76"/>
      <c r="AE62" s="76"/>
      <c r="AF62" s="76"/>
      <c r="AG62" s="76"/>
      <c r="AH62" s="76"/>
      <c r="AI62" s="76"/>
      <c r="AJ62" s="76"/>
      <c r="AK62" s="76"/>
      <c r="AL62" s="76"/>
      <c r="AM62" s="76"/>
      <c r="AN62" s="430"/>
      <c r="AO62" s="26"/>
      <c r="AP62" s="26"/>
      <c r="AQ62" s="35"/>
      <c r="AR62" s="32"/>
      <c r="AS62" s="35"/>
      <c r="AT62" s="36"/>
      <c r="AU62" s="36"/>
    </row>
    <row r="63" spans="1:48" ht="23.25" x14ac:dyDescent="0.35">
      <c r="A63" s="423"/>
      <c r="B63" s="426"/>
      <c r="C63" s="401"/>
      <c r="D63" s="147"/>
      <c r="E63" s="147"/>
      <c r="F63" s="147"/>
      <c r="G63" s="147"/>
      <c r="H63" s="147"/>
      <c r="I63" s="147"/>
      <c r="J63" s="147"/>
      <c r="K63" s="147">
        <v>7.1087905306308985E-2</v>
      </c>
      <c r="L63" s="147">
        <v>7.1087905306308985E-2</v>
      </c>
      <c r="M63" s="147">
        <v>7.1087905306308985E-2</v>
      </c>
      <c r="N63" s="157">
        <v>7.1087905306308985E-2</v>
      </c>
      <c r="O63" s="154">
        <v>7.1087905306308985E-2</v>
      </c>
      <c r="P63" s="147">
        <v>7.1087905306308985E-2</v>
      </c>
      <c r="Q63" s="147">
        <v>7.1087905306308985E-2</v>
      </c>
      <c r="R63" s="147">
        <v>7.1087905306308985E-2</v>
      </c>
      <c r="S63" s="147">
        <v>7.1087905306308985E-2</v>
      </c>
      <c r="T63" s="147">
        <v>7.1087905306308985E-2</v>
      </c>
      <c r="U63" s="147">
        <v>5.7905813713754181E-2</v>
      </c>
      <c r="V63" s="147">
        <v>5.7905813713754181E-2</v>
      </c>
      <c r="W63" s="147">
        <v>5.7905813713754181E-2</v>
      </c>
      <c r="X63" s="147">
        <v>5.7905813713754181E-2</v>
      </c>
      <c r="Y63" s="147">
        <v>5.7497692081893675E-2</v>
      </c>
      <c r="Z63" s="147"/>
      <c r="AA63" s="157"/>
      <c r="AB63" s="154"/>
      <c r="AC63" s="147"/>
      <c r="AD63" s="147"/>
      <c r="AE63" s="147"/>
      <c r="AF63" s="147"/>
      <c r="AG63" s="147"/>
      <c r="AH63" s="147"/>
      <c r="AI63" s="147"/>
      <c r="AJ63" s="147"/>
      <c r="AK63" s="147"/>
      <c r="AL63" s="147"/>
      <c r="AM63" s="147"/>
      <c r="AN63" s="175">
        <f t="shared" si="1"/>
        <v>1</v>
      </c>
      <c r="AO63" s="26"/>
      <c r="AP63" s="26"/>
      <c r="AQ63" s="35">
        <f>100%-AN63</f>
        <v>0</v>
      </c>
      <c r="AR63" s="32"/>
      <c r="AS63" s="35"/>
      <c r="AT63" s="36"/>
      <c r="AU63" s="36"/>
    </row>
    <row r="64" spans="1:48" ht="23.25" x14ac:dyDescent="0.35">
      <c r="A64" s="431" t="str">
        <f>'RESUMO '!A31</f>
        <v>20.0</v>
      </c>
      <c r="B64" s="426" t="str">
        <f>'RESUMO '!B31</f>
        <v>COMUNICAÇÃO VISUAL</v>
      </c>
      <c r="C64" s="401">
        <f>'RESUMO '!C31</f>
        <v>0</v>
      </c>
      <c r="D64" s="148">
        <f>IF(D66&lt;&gt;0,$C64*D66,0)</f>
        <v>0</v>
      </c>
      <c r="E64" s="148">
        <f t="shared" ref="E64:AM64" si="21">IF(E66&lt;&gt;0,$C64*E66,0)</f>
        <v>0</v>
      </c>
      <c r="F64" s="148">
        <f t="shared" si="21"/>
        <v>0</v>
      </c>
      <c r="G64" s="148">
        <f t="shared" si="21"/>
        <v>0</v>
      </c>
      <c r="H64" s="148">
        <f t="shared" si="21"/>
        <v>0</v>
      </c>
      <c r="I64" s="148">
        <f t="shared" si="21"/>
        <v>0</v>
      </c>
      <c r="J64" s="148">
        <f t="shared" si="21"/>
        <v>0</v>
      </c>
      <c r="K64" s="148">
        <f t="shared" si="21"/>
        <v>0</v>
      </c>
      <c r="L64" s="148">
        <f t="shared" si="21"/>
        <v>0</v>
      </c>
      <c r="M64" s="148">
        <f t="shared" si="21"/>
        <v>0</v>
      </c>
      <c r="N64" s="148">
        <f t="shared" si="21"/>
        <v>0</v>
      </c>
      <c r="O64" s="148">
        <f t="shared" si="21"/>
        <v>0</v>
      </c>
      <c r="P64" s="148">
        <f t="shared" si="21"/>
        <v>0</v>
      </c>
      <c r="Q64" s="148">
        <f t="shared" si="21"/>
        <v>0</v>
      </c>
      <c r="R64" s="148">
        <f t="shared" si="21"/>
        <v>0</v>
      </c>
      <c r="S64" s="148">
        <f t="shared" si="21"/>
        <v>0</v>
      </c>
      <c r="T64" s="148">
        <f t="shared" si="21"/>
        <v>0</v>
      </c>
      <c r="U64" s="148">
        <f t="shared" si="21"/>
        <v>0</v>
      </c>
      <c r="V64" s="148">
        <f t="shared" si="21"/>
        <v>0</v>
      </c>
      <c r="W64" s="148">
        <f t="shared" si="21"/>
        <v>0</v>
      </c>
      <c r="X64" s="148">
        <f t="shared" si="21"/>
        <v>0</v>
      </c>
      <c r="Y64" s="148">
        <f t="shared" si="21"/>
        <v>0</v>
      </c>
      <c r="Z64" s="148">
        <f t="shared" si="21"/>
        <v>0</v>
      </c>
      <c r="AA64" s="148">
        <f t="shared" si="21"/>
        <v>0</v>
      </c>
      <c r="AB64" s="148">
        <f t="shared" si="21"/>
        <v>0</v>
      </c>
      <c r="AC64" s="148">
        <f t="shared" si="21"/>
        <v>0</v>
      </c>
      <c r="AD64" s="148">
        <f t="shared" si="21"/>
        <v>0</v>
      </c>
      <c r="AE64" s="148">
        <f t="shared" si="21"/>
        <v>0</v>
      </c>
      <c r="AF64" s="148">
        <f t="shared" si="21"/>
        <v>0</v>
      </c>
      <c r="AG64" s="148">
        <f t="shared" si="21"/>
        <v>0</v>
      </c>
      <c r="AH64" s="148">
        <f t="shared" si="21"/>
        <v>0</v>
      </c>
      <c r="AI64" s="148">
        <f t="shared" si="21"/>
        <v>0</v>
      </c>
      <c r="AJ64" s="148">
        <f t="shared" si="21"/>
        <v>0</v>
      </c>
      <c r="AK64" s="148">
        <f t="shared" si="21"/>
        <v>0</v>
      </c>
      <c r="AL64" s="148">
        <f t="shared" si="21"/>
        <v>0</v>
      </c>
      <c r="AM64" s="148">
        <f t="shared" si="21"/>
        <v>0</v>
      </c>
      <c r="AN64" s="430">
        <f t="shared" si="1"/>
        <v>0</v>
      </c>
      <c r="AO64" s="26"/>
      <c r="AP64" s="26"/>
      <c r="AQ64" s="35">
        <f>+C64-AN64</f>
        <v>0</v>
      </c>
      <c r="AR64" s="32"/>
      <c r="AS64" s="35"/>
      <c r="AT64" s="36"/>
      <c r="AU64" s="36"/>
    </row>
    <row r="65" spans="1:47" ht="23.25" x14ac:dyDescent="0.35">
      <c r="A65" s="423"/>
      <c r="B65" s="426"/>
      <c r="C65" s="401"/>
      <c r="D65" s="76"/>
      <c r="E65" s="76"/>
      <c r="F65" s="76"/>
      <c r="G65" s="76"/>
      <c r="H65" s="76"/>
      <c r="I65" s="76"/>
      <c r="J65" s="76"/>
      <c r="K65" s="76"/>
      <c r="L65" s="76"/>
      <c r="M65" s="76"/>
      <c r="N65" s="69"/>
      <c r="O65" s="77"/>
      <c r="P65" s="76"/>
      <c r="Q65" s="76"/>
      <c r="R65" s="76"/>
      <c r="S65" s="76"/>
      <c r="T65" s="76" t="s">
        <v>2032</v>
      </c>
      <c r="U65" s="76" t="s">
        <v>2032</v>
      </c>
      <c r="V65" s="78" t="s">
        <v>2032</v>
      </c>
      <c r="W65" s="76" t="s">
        <v>2032</v>
      </c>
      <c r="X65" s="76" t="s">
        <v>2032</v>
      </c>
      <c r="Y65" s="76"/>
      <c r="Z65" s="76"/>
      <c r="AA65" s="69"/>
      <c r="AB65" s="77" t="s">
        <v>2032</v>
      </c>
      <c r="AC65" s="76" t="s">
        <v>2032</v>
      </c>
      <c r="AD65" s="76"/>
      <c r="AE65" s="76"/>
      <c r="AF65" s="76"/>
      <c r="AG65" s="76" t="s">
        <v>2032</v>
      </c>
      <c r="AH65" s="76" t="s">
        <v>2032</v>
      </c>
      <c r="AI65" s="76" t="s">
        <v>2032</v>
      </c>
      <c r="AJ65" s="76" t="s">
        <v>2032</v>
      </c>
      <c r="AK65" s="76" t="s">
        <v>2032</v>
      </c>
      <c r="AL65" s="76" t="s">
        <v>2032</v>
      </c>
      <c r="AM65" s="76"/>
      <c r="AN65" s="430"/>
      <c r="AO65" s="26"/>
      <c r="AP65" s="26"/>
      <c r="AQ65" s="35"/>
      <c r="AR65" s="32"/>
      <c r="AS65" s="35"/>
      <c r="AT65" s="36"/>
      <c r="AU65" s="36"/>
    </row>
    <row r="66" spans="1:47" ht="23.25" x14ac:dyDescent="0.35">
      <c r="A66" s="423"/>
      <c r="B66" s="426"/>
      <c r="C66" s="401"/>
      <c r="D66" s="147"/>
      <c r="E66" s="147"/>
      <c r="F66" s="147"/>
      <c r="G66" s="147"/>
      <c r="H66" s="147"/>
      <c r="I66" s="147"/>
      <c r="J66" s="147"/>
      <c r="K66" s="147"/>
      <c r="L66" s="147"/>
      <c r="M66" s="147"/>
      <c r="N66" s="157"/>
      <c r="O66" s="154"/>
      <c r="P66" s="147"/>
      <c r="Q66" s="147"/>
      <c r="R66" s="147"/>
      <c r="S66" s="147"/>
      <c r="T66" s="147">
        <v>7.1863132545642805E-2</v>
      </c>
      <c r="U66" s="147">
        <v>7.1863132545642805E-2</v>
      </c>
      <c r="V66" s="147">
        <v>7.1863132545642805E-2</v>
      </c>
      <c r="W66" s="147">
        <v>7.1863132545642805E-2</v>
      </c>
      <c r="X66" s="147">
        <v>7.1863132545642805E-2</v>
      </c>
      <c r="Y66" s="147"/>
      <c r="Z66" s="147"/>
      <c r="AA66" s="157"/>
      <c r="AB66" s="154">
        <v>7.1863132545642805E-2</v>
      </c>
      <c r="AC66" s="147">
        <v>7.1863132545642805E-2</v>
      </c>
      <c r="AD66" s="147"/>
      <c r="AE66" s="147"/>
      <c r="AF66" s="147"/>
      <c r="AG66" s="147">
        <v>0.11083808436431608</v>
      </c>
      <c r="AH66" s="147">
        <v>9.6954976247390329E-2</v>
      </c>
      <c r="AI66" s="147">
        <v>9.0013422188927453E-2</v>
      </c>
      <c r="AJ66" s="147">
        <v>9.0013422188927453E-2</v>
      </c>
      <c r="AK66" s="147">
        <v>9.0013422188927453E-2</v>
      </c>
      <c r="AL66" s="147">
        <v>1.9124745002011445E-2</v>
      </c>
      <c r="AM66" s="147"/>
      <c r="AN66" s="175">
        <f t="shared" si="1"/>
        <v>1</v>
      </c>
      <c r="AO66" s="26"/>
      <c r="AP66" s="26"/>
      <c r="AQ66" s="35">
        <f>100%-AN66</f>
        <v>0</v>
      </c>
      <c r="AR66" s="32"/>
      <c r="AS66" s="35"/>
      <c r="AT66" s="36"/>
      <c r="AU66" s="36"/>
    </row>
    <row r="67" spans="1:47" ht="23.25" x14ac:dyDescent="0.35">
      <c r="A67" s="431" t="str">
        <f>'RESUMO '!A32</f>
        <v>21.0</v>
      </c>
      <c r="B67" s="426" t="str">
        <f>'RESUMO '!B32</f>
        <v>PAVIMENTAÇÃO / PASSEIO / PAISAGISMO</v>
      </c>
      <c r="C67" s="401">
        <f>'RESUMO '!C32</f>
        <v>0</v>
      </c>
      <c r="D67" s="148">
        <f>IF(D69&lt;&gt;0,$C67*D69,0)</f>
        <v>0</v>
      </c>
      <c r="E67" s="148">
        <f t="shared" ref="E67:AM67" si="22">IF(E69&lt;&gt;0,$C67*E69,0)</f>
        <v>0</v>
      </c>
      <c r="F67" s="148">
        <f t="shared" si="22"/>
        <v>0</v>
      </c>
      <c r="G67" s="148">
        <f t="shared" si="22"/>
        <v>0</v>
      </c>
      <c r="H67" s="148">
        <f t="shared" si="22"/>
        <v>0</v>
      </c>
      <c r="I67" s="148">
        <f t="shared" si="22"/>
        <v>0</v>
      </c>
      <c r="J67" s="148">
        <f t="shared" si="22"/>
        <v>0</v>
      </c>
      <c r="K67" s="148">
        <f t="shared" si="22"/>
        <v>0</v>
      </c>
      <c r="L67" s="148">
        <f t="shared" si="22"/>
        <v>0</v>
      </c>
      <c r="M67" s="148">
        <f t="shared" si="22"/>
        <v>0</v>
      </c>
      <c r="N67" s="148">
        <f t="shared" si="22"/>
        <v>0</v>
      </c>
      <c r="O67" s="148">
        <f t="shared" si="22"/>
        <v>0</v>
      </c>
      <c r="P67" s="148">
        <f t="shared" si="22"/>
        <v>0</v>
      </c>
      <c r="Q67" s="148">
        <f t="shared" si="22"/>
        <v>0</v>
      </c>
      <c r="R67" s="148">
        <f t="shared" si="22"/>
        <v>0</v>
      </c>
      <c r="S67" s="148">
        <f t="shared" si="22"/>
        <v>0</v>
      </c>
      <c r="T67" s="148">
        <f t="shared" si="22"/>
        <v>0</v>
      </c>
      <c r="U67" s="148">
        <f t="shared" si="22"/>
        <v>0</v>
      </c>
      <c r="V67" s="148">
        <f t="shared" si="22"/>
        <v>0</v>
      </c>
      <c r="W67" s="148">
        <f t="shared" si="22"/>
        <v>0</v>
      </c>
      <c r="X67" s="148">
        <f t="shared" si="22"/>
        <v>0</v>
      </c>
      <c r="Y67" s="148">
        <f t="shared" si="22"/>
        <v>0</v>
      </c>
      <c r="Z67" s="148">
        <f t="shared" si="22"/>
        <v>0</v>
      </c>
      <c r="AA67" s="148">
        <f t="shared" si="22"/>
        <v>0</v>
      </c>
      <c r="AB67" s="148">
        <f t="shared" si="22"/>
        <v>0</v>
      </c>
      <c r="AC67" s="148">
        <f t="shared" si="22"/>
        <v>0</v>
      </c>
      <c r="AD67" s="148">
        <f t="shared" si="22"/>
        <v>0</v>
      </c>
      <c r="AE67" s="148">
        <f t="shared" si="22"/>
        <v>0</v>
      </c>
      <c r="AF67" s="148">
        <f t="shared" si="22"/>
        <v>0</v>
      </c>
      <c r="AG67" s="148">
        <f t="shared" si="22"/>
        <v>0</v>
      </c>
      <c r="AH67" s="148">
        <f t="shared" si="22"/>
        <v>0</v>
      </c>
      <c r="AI67" s="148">
        <f t="shared" si="22"/>
        <v>0</v>
      </c>
      <c r="AJ67" s="148">
        <f t="shared" si="22"/>
        <v>0</v>
      </c>
      <c r="AK67" s="148">
        <f t="shared" si="22"/>
        <v>0</v>
      </c>
      <c r="AL67" s="148">
        <f t="shared" si="22"/>
        <v>0</v>
      </c>
      <c r="AM67" s="148">
        <f t="shared" si="22"/>
        <v>0</v>
      </c>
      <c r="AN67" s="430">
        <f t="shared" si="1"/>
        <v>0</v>
      </c>
      <c r="AO67" s="26"/>
      <c r="AP67" s="26"/>
      <c r="AQ67" s="35">
        <f>+C67-AN67</f>
        <v>0</v>
      </c>
      <c r="AR67" s="32"/>
      <c r="AS67" s="35"/>
      <c r="AT67" s="36"/>
      <c r="AU67" s="36"/>
    </row>
    <row r="68" spans="1:47" ht="23.25" x14ac:dyDescent="0.35">
      <c r="A68" s="423"/>
      <c r="B68" s="426"/>
      <c r="C68" s="401"/>
      <c r="D68" s="76"/>
      <c r="E68" s="76"/>
      <c r="F68" s="76"/>
      <c r="G68" s="76"/>
      <c r="H68" s="76"/>
      <c r="I68" s="76"/>
      <c r="J68" s="76"/>
      <c r="K68" s="76"/>
      <c r="L68" s="76"/>
      <c r="M68" s="76"/>
      <c r="N68" s="69"/>
      <c r="O68" s="77"/>
      <c r="P68" s="76"/>
      <c r="Q68" s="76"/>
      <c r="R68" s="76"/>
      <c r="S68" s="76"/>
      <c r="T68" s="76"/>
      <c r="U68" s="76"/>
      <c r="V68" s="78"/>
      <c r="W68" s="76"/>
      <c r="X68" s="76"/>
      <c r="Y68" s="76"/>
      <c r="Z68" s="76"/>
      <c r="AA68" s="69"/>
      <c r="AB68" s="77"/>
      <c r="AC68" s="76"/>
      <c r="AD68" s="76"/>
      <c r="AE68" s="76"/>
      <c r="AF68" s="76"/>
      <c r="AG68" s="76"/>
      <c r="AH68" s="76" t="s">
        <v>2032</v>
      </c>
      <c r="AI68" s="76" t="s">
        <v>2032</v>
      </c>
      <c r="AJ68" s="76" t="s">
        <v>2032</v>
      </c>
      <c r="AK68" s="76" t="s">
        <v>2032</v>
      </c>
      <c r="AL68" s="76" t="s">
        <v>2032</v>
      </c>
      <c r="AM68" s="76" t="s">
        <v>2032</v>
      </c>
      <c r="AN68" s="430"/>
      <c r="AO68" s="26"/>
      <c r="AP68" s="26"/>
      <c r="AQ68" s="35"/>
      <c r="AR68" s="32"/>
      <c r="AS68" s="35"/>
      <c r="AT68" s="36"/>
      <c r="AU68" s="36"/>
    </row>
    <row r="69" spans="1:47" ht="23.25" x14ac:dyDescent="0.35">
      <c r="A69" s="423"/>
      <c r="B69" s="426"/>
      <c r="C69" s="401"/>
      <c r="D69" s="147"/>
      <c r="E69" s="147"/>
      <c r="F69" s="147"/>
      <c r="G69" s="147"/>
      <c r="H69" s="147"/>
      <c r="I69" s="147"/>
      <c r="J69" s="147"/>
      <c r="K69" s="147"/>
      <c r="L69" s="147"/>
      <c r="M69" s="147"/>
      <c r="N69" s="157"/>
      <c r="O69" s="154"/>
      <c r="P69" s="147"/>
      <c r="Q69" s="147"/>
      <c r="R69" s="147"/>
      <c r="S69" s="147"/>
      <c r="T69" s="147"/>
      <c r="U69" s="147"/>
      <c r="V69" s="147"/>
      <c r="W69" s="147"/>
      <c r="X69" s="147"/>
      <c r="Y69" s="147"/>
      <c r="Z69" s="147"/>
      <c r="AA69" s="157"/>
      <c r="AB69" s="154"/>
      <c r="AC69" s="147"/>
      <c r="AD69" s="147"/>
      <c r="AE69" s="147"/>
      <c r="AF69" s="147"/>
      <c r="AG69" s="147"/>
      <c r="AH69" s="147">
        <v>0.4</v>
      </c>
      <c r="AI69" s="147">
        <v>0.3</v>
      </c>
      <c r="AJ69" s="147">
        <v>0.2</v>
      </c>
      <c r="AK69" s="147">
        <v>0.05</v>
      </c>
      <c r="AL69" s="147">
        <v>0.02</v>
      </c>
      <c r="AM69" s="147">
        <v>0.03</v>
      </c>
      <c r="AN69" s="175">
        <f t="shared" si="1"/>
        <v>1</v>
      </c>
      <c r="AO69" s="26"/>
      <c r="AP69" s="26"/>
      <c r="AQ69" s="35">
        <f>100%-AN69</f>
        <v>0</v>
      </c>
      <c r="AR69" s="32"/>
      <c r="AS69" s="35"/>
      <c r="AT69" s="36"/>
      <c r="AU69" s="36"/>
    </row>
    <row r="70" spans="1:47" ht="23.25" x14ac:dyDescent="0.35">
      <c r="A70" s="431" t="str">
        <f>'RESUMO '!A33</f>
        <v>22.0</v>
      </c>
      <c r="B70" s="426" t="str">
        <f>'RESUMO '!B33</f>
        <v>PASSARELA AEREA / PASSEIO COBERTO</v>
      </c>
      <c r="C70" s="401">
        <f>'RESUMO '!C33</f>
        <v>0</v>
      </c>
      <c r="D70" s="148">
        <f>IF(D72&lt;&gt;0,$C70*D72,0)</f>
        <v>0</v>
      </c>
      <c r="E70" s="148">
        <f t="shared" ref="E70:AM70" si="23">IF(E72&lt;&gt;0,$C70*E72,0)</f>
        <v>0</v>
      </c>
      <c r="F70" s="148">
        <f t="shared" si="23"/>
        <v>0</v>
      </c>
      <c r="G70" s="148">
        <f t="shared" si="23"/>
        <v>0</v>
      </c>
      <c r="H70" s="148">
        <f t="shared" si="23"/>
        <v>0</v>
      </c>
      <c r="I70" s="148">
        <f t="shared" si="23"/>
        <v>0</v>
      </c>
      <c r="J70" s="148">
        <f t="shared" si="23"/>
        <v>0</v>
      </c>
      <c r="K70" s="148">
        <f t="shared" si="23"/>
        <v>0</v>
      </c>
      <c r="L70" s="148">
        <f t="shared" si="23"/>
        <v>0</v>
      </c>
      <c r="M70" s="148">
        <f t="shared" si="23"/>
        <v>0</v>
      </c>
      <c r="N70" s="148">
        <f t="shared" si="23"/>
        <v>0</v>
      </c>
      <c r="O70" s="148">
        <f t="shared" si="23"/>
        <v>0</v>
      </c>
      <c r="P70" s="148">
        <f t="shared" si="23"/>
        <v>0</v>
      </c>
      <c r="Q70" s="148">
        <f t="shared" si="23"/>
        <v>0</v>
      </c>
      <c r="R70" s="148">
        <f t="shared" si="23"/>
        <v>0</v>
      </c>
      <c r="S70" s="148">
        <f t="shared" si="23"/>
        <v>0</v>
      </c>
      <c r="T70" s="148">
        <f t="shared" si="23"/>
        <v>0</v>
      </c>
      <c r="U70" s="148">
        <f t="shared" si="23"/>
        <v>0</v>
      </c>
      <c r="V70" s="148">
        <f t="shared" si="23"/>
        <v>0</v>
      </c>
      <c r="W70" s="148">
        <f t="shared" si="23"/>
        <v>0</v>
      </c>
      <c r="X70" s="148">
        <f t="shared" si="23"/>
        <v>0</v>
      </c>
      <c r="Y70" s="148">
        <f t="shared" si="23"/>
        <v>0</v>
      </c>
      <c r="Z70" s="148">
        <f t="shared" si="23"/>
        <v>0</v>
      </c>
      <c r="AA70" s="148">
        <f t="shared" si="23"/>
        <v>0</v>
      </c>
      <c r="AB70" s="148">
        <f t="shared" si="23"/>
        <v>0</v>
      </c>
      <c r="AC70" s="148">
        <f t="shared" si="23"/>
        <v>0</v>
      </c>
      <c r="AD70" s="148">
        <f t="shared" si="23"/>
        <v>0</v>
      </c>
      <c r="AE70" s="148">
        <f t="shared" si="23"/>
        <v>0</v>
      </c>
      <c r="AF70" s="148">
        <f t="shared" si="23"/>
        <v>0</v>
      </c>
      <c r="AG70" s="148">
        <f t="shared" si="23"/>
        <v>0</v>
      </c>
      <c r="AH70" s="148">
        <f t="shared" si="23"/>
        <v>0</v>
      </c>
      <c r="AI70" s="148">
        <f t="shared" si="23"/>
        <v>0</v>
      </c>
      <c r="AJ70" s="148">
        <f t="shared" si="23"/>
        <v>0</v>
      </c>
      <c r="AK70" s="148">
        <f t="shared" si="23"/>
        <v>0</v>
      </c>
      <c r="AL70" s="148">
        <f t="shared" si="23"/>
        <v>0</v>
      </c>
      <c r="AM70" s="148">
        <f t="shared" si="23"/>
        <v>0</v>
      </c>
      <c r="AN70" s="430">
        <f t="shared" si="1"/>
        <v>0</v>
      </c>
      <c r="AO70" s="26"/>
      <c r="AP70" s="26"/>
      <c r="AQ70" s="35">
        <f>+C70-AN70</f>
        <v>0</v>
      </c>
      <c r="AR70" s="32"/>
      <c r="AS70" s="35"/>
      <c r="AT70" s="36"/>
      <c r="AU70" s="36"/>
    </row>
    <row r="71" spans="1:47" ht="23.25" x14ac:dyDescent="0.35">
      <c r="A71" s="423"/>
      <c r="B71" s="426"/>
      <c r="C71" s="401"/>
      <c r="D71" s="76" t="s">
        <v>2032</v>
      </c>
      <c r="E71" s="76" t="s">
        <v>2032</v>
      </c>
      <c r="F71" s="76" t="s">
        <v>2032</v>
      </c>
      <c r="G71" s="76" t="s">
        <v>2032</v>
      </c>
      <c r="H71" s="76" t="s">
        <v>2032</v>
      </c>
      <c r="I71" s="76" t="s">
        <v>2032</v>
      </c>
      <c r="J71" s="76" t="s">
        <v>2032</v>
      </c>
      <c r="K71" s="76" t="s">
        <v>2032</v>
      </c>
      <c r="L71" s="76" t="s">
        <v>2032</v>
      </c>
      <c r="M71" s="76" t="s">
        <v>2032</v>
      </c>
      <c r="N71" s="69" t="s">
        <v>2032</v>
      </c>
      <c r="O71" s="77" t="s">
        <v>2032</v>
      </c>
      <c r="P71" s="76" t="s">
        <v>2032</v>
      </c>
      <c r="Q71" s="76" t="s">
        <v>2032</v>
      </c>
      <c r="R71" s="76" t="s">
        <v>2032</v>
      </c>
      <c r="S71" s="76" t="s">
        <v>2032</v>
      </c>
      <c r="T71" s="76" t="s">
        <v>2032</v>
      </c>
      <c r="U71" s="76" t="s">
        <v>2032</v>
      </c>
      <c r="V71" s="78" t="s">
        <v>2032</v>
      </c>
      <c r="W71" s="76" t="s">
        <v>2032</v>
      </c>
      <c r="X71" s="76" t="s">
        <v>2032</v>
      </c>
      <c r="Y71" s="76" t="s">
        <v>2032</v>
      </c>
      <c r="Z71" s="76" t="s">
        <v>2032</v>
      </c>
      <c r="AA71" s="69" t="s">
        <v>2032</v>
      </c>
      <c r="AB71" s="77" t="s">
        <v>2032</v>
      </c>
      <c r="AC71" s="76" t="s">
        <v>2032</v>
      </c>
      <c r="AD71" s="76" t="s">
        <v>2032</v>
      </c>
      <c r="AE71" s="76" t="s">
        <v>2032</v>
      </c>
      <c r="AF71" s="76" t="s">
        <v>2032</v>
      </c>
      <c r="AG71" s="76" t="s">
        <v>2032</v>
      </c>
      <c r="AH71" s="76" t="s">
        <v>2032</v>
      </c>
      <c r="AI71" s="76" t="s">
        <v>2032</v>
      </c>
      <c r="AJ71" s="76" t="s">
        <v>2032</v>
      </c>
      <c r="AK71" s="76" t="s">
        <v>2032</v>
      </c>
      <c r="AL71" s="76" t="s">
        <v>2032</v>
      </c>
      <c r="AM71" s="76" t="s">
        <v>2032</v>
      </c>
      <c r="AN71" s="430"/>
      <c r="AO71" s="26"/>
      <c r="AP71" s="26"/>
      <c r="AQ71" s="35"/>
      <c r="AR71" s="32"/>
      <c r="AS71" s="35"/>
      <c r="AT71" s="36"/>
      <c r="AU71" s="36"/>
    </row>
    <row r="72" spans="1:47" ht="23.25" x14ac:dyDescent="0.35">
      <c r="A72" s="423"/>
      <c r="B72" s="426"/>
      <c r="C72" s="401"/>
      <c r="D72" s="147">
        <v>3.6051433733470632E-2</v>
      </c>
      <c r="E72" s="147">
        <v>3.6051433733470632E-2</v>
      </c>
      <c r="F72" s="147">
        <v>3.6051433733470632E-2</v>
      </c>
      <c r="G72" s="147">
        <v>3.6051433733470632E-2</v>
      </c>
      <c r="H72" s="147">
        <v>3.6051433733470632E-2</v>
      </c>
      <c r="I72" s="147">
        <v>3.6051433733470632E-2</v>
      </c>
      <c r="J72" s="147">
        <v>3.6051433733470632E-2</v>
      </c>
      <c r="K72" s="147">
        <v>3.6051433733470632E-2</v>
      </c>
      <c r="L72" s="147">
        <v>3.6051433733470632E-2</v>
      </c>
      <c r="M72" s="147">
        <v>3.6051433733470632E-2</v>
      </c>
      <c r="N72" s="157">
        <v>3.6051433733470632E-2</v>
      </c>
      <c r="O72" s="154">
        <v>3.6051433733470632E-2</v>
      </c>
      <c r="P72" s="147">
        <v>3.6051433733470632E-2</v>
      </c>
      <c r="Q72" s="147">
        <v>3.6051433733470632E-2</v>
      </c>
      <c r="R72" s="147">
        <v>3.6051433733470632E-2</v>
      </c>
      <c r="S72" s="147">
        <v>3.6051433733470632E-2</v>
      </c>
      <c r="T72" s="147">
        <v>2.5000000000000001E-2</v>
      </c>
      <c r="U72" s="147">
        <v>2.5000000000000001E-2</v>
      </c>
      <c r="V72" s="147">
        <v>2.5000000000000001E-2</v>
      </c>
      <c r="W72" s="147">
        <v>2.5000000000000001E-2</v>
      </c>
      <c r="X72" s="147">
        <v>2.5000000000000001E-2</v>
      </c>
      <c r="Y72" s="147">
        <v>0.02</v>
      </c>
      <c r="Z72" s="147">
        <v>0.02</v>
      </c>
      <c r="AA72" s="157">
        <v>0.02</v>
      </c>
      <c r="AB72" s="154">
        <v>0.02</v>
      </c>
      <c r="AC72" s="147">
        <v>0.02</v>
      </c>
      <c r="AD72" s="147">
        <v>0.02</v>
      </c>
      <c r="AE72" s="147">
        <v>0.02</v>
      </c>
      <c r="AF72" s="147">
        <v>0.02</v>
      </c>
      <c r="AG72" s="147">
        <v>0.02</v>
      </c>
      <c r="AH72" s="147">
        <v>0.02</v>
      </c>
      <c r="AI72" s="147">
        <v>0.02</v>
      </c>
      <c r="AJ72" s="147">
        <v>0.02</v>
      </c>
      <c r="AK72" s="147">
        <v>0.02</v>
      </c>
      <c r="AL72" s="147">
        <v>0.02</v>
      </c>
      <c r="AM72" s="147">
        <v>1.8177060264469524E-2</v>
      </c>
      <c r="AN72" s="175">
        <f t="shared" si="1"/>
        <v>1</v>
      </c>
      <c r="AO72" s="26"/>
      <c r="AP72" s="26"/>
      <c r="AQ72" s="35">
        <f>100%-AN72</f>
        <v>0</v>
      </c>
      <c r="AR72" s="32"/>
      <c r="AS72" s="35"/>
      <c r="AT72" s="36"/>
      <c r="AU72" s="36"/>
    </row>
    <row r="73" spans="1:47" ht="23.25" x14ac:dyDescent="0.35">
      <c r="A73" s="431" t="str">
        <f>'RESUMO '!A34</f>
        <v>23.0</v>
      </c>
      <c r="B73" s="426" t="str">
        <f>'RESUMO '!B34</f>
        <v>SISTEMA DE GASES MEDICINAIS</v>
      </c>
      <c r="C73" s="401">
        <f>'RESUMO '!C34</f>
        <v>0</v>
      </c>
      <c r="D73" s="148">
        <f>IF(D75&lt;&gt;0,$C73*D75,0)</f>
        <v>0</v>
      </c>
      <c r="E73" s="148">
        <f t="shared" ref="E73:AM73" si="24">IF(E75&lt;&gt;0,$C73*E75,0)</f>
        <v>0</v>
      </c>
      <c r="F73" s="148">
        <f t="shared" si="24"/>
        <v>0</v>
      </c>
      <c r="G73" s="148">
        <f t="shared" si="24"/>
        <v>0</v>
      </c>
      <c r="H73" s="148">
        <f t="shared" si="24"/>
        <v>0</v>
      </c>
      <c r="I73" s="148">
        <f t="shared" si="24"/>
        <v>0</v>
      </c>
      <c r="J73" s="148">
        <f t="shared" si="24"/>
        <v>0</v>
      </c>
      <c r="K73" s="148">
        <f t="shared" si="24"/>
        <v>0</v>
      </c>
      <c r="L73" s="148">
        <f t="shared" si="24"/>
        <v>0</v>
      </c>
      <c r="M73" s="148">
        <f t="shared" si="24"/>
        <v>0</v>
      </c>
      <c r="N73" s="148">
        <f t="shared" si="24"/>
        <v>0</v>
      </c>
      <c r="O73" s="148">
        <f t="shared" si="24"/>
        <v>0</v>
      </c>
      <c r="P73" s="148">
        <f t="shared" si="24"/>
        <v>0</v>
      </c>
      <c r="Q73" s="148">
        <f t="shared" si="24"/>
        <v>0</v>
      </c>
      <c r="R73" s="148">
        <f t="shared" si="24"/>
        <v>0</v>
      </c>
      <c r="S73" s="148">
        <f t="shared" si="24"/>
        <v>0</v>
      </c>
      <c r="T73" s="148">
        <f t="shared" si="24"/>
        <v>0</v>
      </c>
      <c r="U73" s="148">
        <f t="shared" si="24"/>
        <v>0</v>
      </c>
      <c r="V73" s="148">
        <f t="shared" si="24"/>
        <v>0</v>
      </c>
      <c r="W73" s="148">
        <f t="shared" si="24"/>
        <v>0</v>
      </c>
      <c r="X73" s="148">
        <f t="shared" si="24"/>
        <v>0</v>
      </c>
      <c r="Y73" s="148">
        <f t="shared" si="24"/>
        <v>0</v>
      </c>
      <c r="Z73" s="148">
        <f t="shared" si="24"/>
        <v>0</v>
      </c>
      <c r="AA73" s="148">
        <f t="shared" si="24"/>
        <v>0</v>
      </c>
      <c r="AB73" s="148">
        <f t="shared" si="24"/>
        <v>0</v>
      </c>
      <c r="AC73" s="148">
        <f t="shared" si="24"/>
        <v>0</v>
      </c>
      <c r="AD73" s="148">
        <f t="shared" si="24"/>
        <v>0</v>
      </c>
      <c r="AE73" s="148">
        <f t="shared" si="24"/>
        <v>0</v>
      </c>
      <c r="AF73" s="148">
        <f t="shared" si="24"/>
        <v>0</v>
      </c>
      <c r="AG73" s="148">
        <f t="shared" si="24"/>
        <v>0</v>
      </c>
      <c r="AH73" s="148">
        <f t="shared" si="24"/>
        <v>0</v>
      </c>
      <c r="AI73" s="148">
        <f t="shared" si="24"/>
        <v>0</v>
      </c>
      <c r="AJ73" s="148">
        <f t="shared" si="24"/>
        <v>0</v>
      </c>
      <c r="AK73" s="148">
        <f t="shared" si="24"/>
        <v>0</v>
      </c>
      <c r="AL73" s="148">
        <f t="shared" si="24"/>
        <v>0</v>
      </c>
      <c r="AM73" s="148">
        <f t="shared" si="24"/>
        <v>0</v>
      </c>
      <c r="AN73" s="430">
        <f t="shared" si="1"/>
        <v>0</v>
      </c>
      <c r="AO73" s="26"/>
      <c r="AP73" s="26"/>
      <c r="AQ73" s="35">
        <f>+C73-AN73</f>
        <v>0</v>
      </c>
      <c r="AR73" s="32"/>
      <c r="AS73" s="35"/>
      <c r="AT73" s="36"/>
      <c r="AU73" s="36"/>
    </row>
    <row r="74" spans="1:47" ht="23.25" x14ac:dyDescent="0.35">
      <c r="A74" s="423"/>
      <c r="B74" s="426"/>
      <c r="C74" s="401"/>
      <c r="D74" s="76"/>
      <c r="E74" s="76"/>
      <c r="F74" s="76"/>
      <c r="G74" s="76"/>
      <c r="H74" s="76"/>
      <c r="I74" s="76"/>
      <c r="J74" s="76"/>
      <c r="K74" s="76"/>
      <c r="L74" s="76"/>
      <c r="M74" s="76"/>
      <c r="N74" s="69"/>
      <c r="O74" s="77"/>
      <c r="P74" s="76"/>
      <c r="Q74" s="76"/>
      <c r="R74" s="76"/>
      <c r="S74" s="76"/>
      <c r="T74" s="76"/>
      <c r="U74" s="76"/>
      <c r="V74" s="78" t="s">
        <v>2032</v>
      </c>
      <c r="W74" s="76" t="s">
        <v>2032</v>
      </c>
      <c r="X74" s="76" t="s">
        <v>2032</v>
      </c>
      <c r="Y74" s="76" t="s">
        <v>2032</v>
      </c>
      <c r="Z74" s="76" t="s">
        <v>2032</v>
      </c>
      <c r="AA74" s="69" t="s">
        <v>2032</v>
      </c>
      <c r="AB74" s="77" t="s">
        <v>2032</v>
      </c>
      <c r="AC74" s="76" t="s">
        <v>2032</v>
      </c>
      <c r="AD74" s="76" t="s">
        <v>2032</v>
      </c>
      <c r="AE74" s="76" t="s">
        <v>2032</v>
      </c>
      <c r="AF74" s="76"/>
      <c r="AG74" s="76"/>
      <c r="AH74" s="76"/>
      <c r="AI74" s="76"/>
      <c r="AJ74" s="76"/>
      <c r="AK74" s="76"/>
      <c r="AL74" s="76"/>
      <c r="AM74" s="76"/>
      <c r="AN74" s="430"/>
      <c r="AO74" s="26"/>
      <c r="AP74" s="26"/>
      <c r="AQ74" s="35"/>
      <c r="AR74" s="32"/>
      <c r="AS74" s="35"/>
      <c r="AT74" s="36"/>
      <c r="AU74" s="36"/>
    </row>
    <row r="75" spans="1:47" ht="23.25" x14ac:dyDescent="0.35">
      <c r="A75" s="423"/>
      <c r="B75" s="426"/>
      <c r="C75" s="401"/>
      <c r="D75" s="147"/>
      <c r="E75" s="147"/>
      <c r="F75" s="147"/>
      <c r="G75" s="147"/>
      <c r="H75" s="147"/>
      <c r="I75" s="147"/>
      <c r="J75" s="147"/>
      <c r="K75" s="147"/>
      <c r="L75" s="147"/>
      <c r="M75" s="147"/>
      <c r="N75" s="157"/>
      <c r="O75" s="154"/>
      <c r="P75" s="147"/>
      <c r="Q75" s="147"/>
      <c r="R75" s="147"/>
      <c r="S75" s="147"/>
      <c r="T75" s="147"/>
      <c r="U75" s="147"/>
      <c r="V75" s="147">
        <v>0.13794902792970365</v>
      </c>
      <c r="W75" s="147">
        <v>0.11532917005298507</v>
      </c>
      <c r="X75" s="147">
        <v>0.11532917005298507</v>
      </c>
      <c r="Y75" s="147">
        <v>0.11532917005298507</v>
      </c>
      <c r="Z75" s="147">
        <v>0.11532917005298507</v>
      </c>
      <c r="AA75" s="157">
        <v>9.2709312176266476E-2</v>
      </c>
      <c r="AB75" s="154">
        <v>9.2709312176266476E-2</v>
      </c>
      <c r="AC75" s="147">
        <v>7.7629406925120756E-2</v>
      </c>
      <c r="AD75" s="147">
        <v>7.7629406925120756E-2</v>
      </c>
      <c r="AE75" s="147">
        <v>6.0056853655581777E-2</v>
      </c>
      <c r="AF75" s="147"/>
      <c r="AG75" s="147"/>
      <c r="AH75" s="147"/>
      <c r="AI75" s="147"/>
      <c r="AJ75" s="147"/>
      <c r="AK75" s="147"/>
      <c r="AL75" s="147"/>
      <c r="AM75" s="147"/>
      <c r="AN75" s="175">
        <f t="shared" si="1"/>
        <v>1</v>
      </c>
      <c r="AO75" s="26"/>
      <c r="AP75" s="26"/>
      <c r="AQ75" s="35">
        <f>100%-AN75</f>
        <v>0</v>
      </c>
      <c r="AR75" s="32"/>
      <c r="AS75" s="35"/>
      <c r="AT75" s="36"/>
      <c r="AU75" s="36"/>
    </row>
    <row r="76" spans="1:47" ht="23.25" x14ac:dyDescent="0.35">
      <c r="A76" s="431" t="str">
        <f>'RESUMO '!A35</f>
        <v>24.0</v>
      </c>
      <c r="B76" s="426" t="str">
        <f>'RESUMO '!B35</f>
        <v>SERVIÇOS FINAIS</v>
      </c>
      <c r="C76" s="401">
        <f>'RESUMO '!C35</f>
        <v>0</v>
      </c>
      <c r="D76" s="148">
        <f>IF(D78&lt;&gt;0,$C76*D78,0)</f>
        <v>0</v>
      </c>
      <c r="E76" s="148">
        <f t="shared" ref="E76:AM76" si="25">IF(E78&lt;&gt;0,$C76*E78,0)</f>
        <v>0</v>
      </c>
      <c r="F76" s="148">
        <f t="shared" si="25"/>
        <v>0</v>
      </c>
      <c r="G76" s="148">
        <f t="shared" si="25"/>
        <v>0</v>
      </c>
      <c r="H76" s="148">
        <f t="shared" si="25"/>
        <v>0</v>
      </c>
      <c r="I76" s="148">
        <f t="shared" si="25"/>
        <v>0</v>
      </c>
      <c r="J76" s="148">
        <f t="shared" si="25"/>
        <v>0</v>
      </c>
      <c r="K76" s="148">
        <f t="shared" si="25"/>
        <v>0</v>
      </c>
      <c r="L76" s="148">
        <f t="shared" si="25"/>
        <v>0</v>
      </c>
      <c r="M76" s="148">
        <f t="shared" si="25"/>
        <v>0</v>
      </c>
      <c r="N76" s="148">
        <f t="shared" si="25"/>
        <v>0</v>
      </c>
      <c r="O76" s="148">
        <f t="shared" si="25"/>
        <v>0</v>
      </c>
      <c r="P76" s="148">
        <f t="shared" si="25"/>
        <v>0</v>
      </c>
      <c r="Q76" s="148">
        <f t="shared" si="25"/>
        <v>0</v>
      </c>
      <c r="R76" s="148">
        <f t="shared" si="25"/>
        <v>0</v>
      </c>
      <c r="S76" s="148">
        <f t="shared" si="25"/>
        <v>0</v>
      </c>
      <c r="T76" s="148">
        <f t="shared" si="25"/>
        <v>0</v>
      </c>
      <c r="U76" s="148">
        <f t="shared" si="25"/>
        <v>0</v>
      </c>
      <c r="V76" s="148">
        <f t="shared" si="25"/>
        <v>0</v>
      </c>
      <c r="W76" s="148">
        <f t="shared" si="25"/>
        <v>0</v>
      </c>
      <c r="X76" s="148">
        <f t="shared" si="25"/>
        <v>0</v>
      </c>
      <c r="Y76" s="148">
        <f t="shared" si="25"/>
        <v>0</v>
      </c>
      <c r="Z76" s="148">
        <f t="shared" si="25"/>
        <v>0</v>
      </c>
      <c r="AA76" s="148">
        <f t="shared" si="25"/>
        <v>0</v>
      </c>
      <c r="AB76" s="148">
        <f t="shared" si="25"/>
        <v>0</v>
      </c>
      <c r="AC76" s="148">
        <f t="shared" si="25"/>
        <v>0</v>
      </c>
      <c r="AD76" s="148">
        <f t="shared" si="25"/>
        <v>0</v>
      </c>
      <c r="AE76" s="148">
        <f t="shared" si="25"/>
        <v>0</v>
      </c>
      <c r="AF76" s="148">
        <f t="shared" si="25"/>
        <v>0</v>
      </c>
      <c r="AG76" s="148">
        <f t="shared" si="25"/>
        <v>0</v>
      </c>
      <c r="AH76" s="148">
        <f t="shared" si="25"/>
        <v>0</v>
      </c>
      <c r="AI76" s="148">
        <f t="shared" si="25"/>
        <v>0</v>
      </c>
      <c r="AJ76" s="148">
        <f t="shared" si="25"/>
        <v>0</v>
      </c>
      <c r="AK76" s="148">
        <f t="shared" si="25"/>
        <v>0</v>
      </c>
      <c r="AL76" s="148">
        <f t="shared" si="25"/>
        <v>0</v>
      </c>
      <c r="AM76" s="148">
        <f t="shared" si="25"/>
        <v>0</v>
      </c>
      <c r="AN76" s="430">
        <f t="shared" si="1"/>
        <v>0</v>
      </c>
      <c r="AO76" s="26"/>
      <c r="AP76" s="26"/>
      <c r="AQ76" s="35">
        <f>+C76-AN76</f>
        <v>0</v>
      </c>
      <c r="AR76" s="32"/>
      <c r="AS76" s="35"/>
      <c r="AT76" s="36"/>
      <c r="AU76" s="36"/>
    </row>
    <row r="77" spans="1:47" ht="23.25" x14ac:dyDescent="0.35">
      <c r="A77" s="423"/>
      <c r="B77" s="426"/>
      <c r="C77" s="401"/>
      <c r="D77" s="76"/>
      <c r="E77" s="76"/>
      <c r="F77" s="76"/>
      <c r="G77" s="76"/>
      <c r="H77" s="76"/>
      <c r="I77" s="76"/>
      <c r="J77" s="76"/>
      <c r="K77" s="76"/>
      <c r="L77" s="76"/>
      <c r="M77" s="76"/>
      <c r="N77" s="69"/>
      <c r="O77" s="77"/>
      <c r="P77" s="76"/>
      <c r="Q77" s="76"/>
      <c r="R77" s="76"/>
      <c r="S77" s="76"/>
      <c r="T77" s="76"/>
      <c r="U77" s="76"/>
      <c r="V77" s="78"/>
      <c r="W77" s="76"/>
      <c r="X77" s="76"/>
      <c r="Y77" s="76"/>
      <c r="Z77" s="76"/>
      <c r="AA77" s="69"/>
      <c r="AB77" s="77"/>
      <c r="AC77" s="76"/>
      <c r="AD77" s="76"/>
      <c r="AE77" s="76"/>
      <c r="AF77" s="76"/>
      <c r="AG77" s="76"/>
      <c r="AH77" s="76"/>
      <c r="AI77" s="76"/>
      <c r="AJ77" s="76"/>
      <c r="AK77" s="76"/>
      <c r="AL77" s="76" t="s">
        <v>2032</v>
      </c>
      <c r="AM77" s="76" t="s">
        <v>2032</v>
      </c>
      <c r="AN77" s="430"/>
      <c r="AO77" s="26"/>
      <c r="AP77" s="26"/>
      <c r="AQ77" s="35"/>
      <c r="AR77" s="32"/>
      <c r="AS77" s="35"/>
      <c r="AT77" s="36"/>
      <c r="AU77" s="36"/>
    </row>
    <row r="78" spans="1:47" ht="23.25" x14ac:dyDescent="0.35">
      <c r="A78" s="423"/>
      <c r="B78" s="426"/>
      <c r="C78" s="401"/>
      <c r="D78" s="147"/>
      <c r="E78" s="147"/>
      <c r="F78" s="147"/>
      <c r="G78" s="147"/>
      <c r="H78" s="147"/>
      <c r="I78" s="147"/>
      <c r="J78" s="147"/>
      <c r="K78" s="147"/>
      <c r="L78" s="147"/>
      <c r="M78" s="147"/>
      <c r="N78" s="157"/>
      <c r="O78" s="154"/>
      <c r="P78" s="147"/>
      <c r="Q78" s="147"/>
      <c r="R78" s="147"/>
      <c r="S78" s="147"/>
      <c r="T78" s="147"/>
      <c r="U78" s="147"/>
      <c r="V78" s="147"/>
      <c r="W78" s="147"/>
      <c r="X78" s="147"/>
      <c r="Y78" s="147"/>
      <c r="Z78" s="147"/>
      <c r="AA78" s="157"/>
      <c r="AB78" s="154"/>
      <c r="AC78" s="147"/>
      <c r="AD78" s="147"/>
      <c r="AE78" s="147"/>
      <c r="AF78" s="147"/>
      <c r="AG78" s="147"/>
      <c r="AH78" s="147"/>
      <c r="AI78" s="147"/>
      <c r="AJ78" s="147"/>
      <c r="AK78" s="147"/>
      <c r="AL78" s="147">
        <v>0.9</v>
      </c>
      <c r="AM78" s="147">
        <v>0.1</v>
      </c>
      <c r="AN78" s="175">
        <f t="shared" si="1"/>
        <v>1</v>
      </c>
      <c r="AO78" s="26"/>
      <c r="AP78" s="26"/>
      <c r="AQ78" s="35">
        <f>100%-AN78</f>
        <v>0</v>
      </c>
      <c r="AR78" s="32"/>
      <c r="AS78" s="35"/>
      <c r="AT78" s="36"/>
      <c r="AU78" s="36"/>
    </row>
    <row r="79" spans="1:47" ht="23.25" x14ac:dyDescent="0.35">
      <c r="A79" s="431" t="str">
        <f>'RESUMO '!A36</f>
        <v>25.0</v>
      </c>
      <c r="B79" s="426" t="str">
        <f>'RESUMO '!B36</f>
        <v xml:space="preserve">CONSERVAÇÃO E RESTAURO </v>
      </c>
      <c r="C79" s="401">
        <f>'RESUMO '!C36</f>
        <v>0</v>
      </c>
      <c r="D79" s="148">
        <f>IF(D81&lt;&gt;0,$C79*D81,0)</f>
        <v>0</v>
      </c>
      <c r="E79" s="148">
        <f t="shared" ref="E79:AM79" si="26">IF(E81&lt;&gt;0,$C79*E81,0)</f>
        <v>0</v>
      </c>
      <c r="F79" s="148">
        <f t="shared" si="26"/>
        <v>0</v>
      </c>
      <c r="G79" s="148">
        <f t="shared" si="26"/>
        <v>0</v>
      </c>
      <c r="H79" s="148">
        <f t="shared" si="26"/>
        <v>0</v>
      </c>
      <c r="I79" s="148">
        <f t="shared" si="26"/>
        <v>0</v>
      </c>
      <c r="J79" s="148">
        <f t="shared" si="26"/>
        <v>0</v>
      </c>
      <c r="K79" s="148">
        <f t="shared" si="26"/>
        <v>0</v>
      </c>
      <c r="L79" s="148">
        <f t="shared" si="26"/>
        <v>0</v>
      </c>
      <c r="M79" s="148">
        <f t="shared" si="26"/>
        <v>0</v>
      </c>
      <c r="N79" s="148">
        <f t="shared" si="26"/>
        <v>0</v>
      </c>
      <c r="O79" s="148">
        <f t="shared" si="26"/>
        <v>0</v>
      </c>
      <c r="P79" s="148">
        <f t="shared" si="26"/>
        <v>0</v>
      </c>
      <c r="Q79" s="148">
        <f t="shared" si="26"/>
        <v>0</v>
      </c>
      <c r="R79" s="148">
        <f t="shared" si="26"/>
        <v>0</v>
      </c>
      <c r="S79" s="148">
        <f t="shared" si="26"/>
        <v>0</v>
      </c>
      <c r="T79" s="148">
        <f t="shared" si="26"/>
        <v>0</v>
      </c>
      <c r="U79" s="148">
        <f t="shared" si="26"/>
        <v>0</v>
      </c>
      <c r="V79" s="148">
        <f t="shared" si="26"/>
        <v>0</v>
      </c>
      <c r="W79" s="148">
        <f t="shared" si="26"/>
        <v>0</v>
      </c>
      <c r="X79" s="148">
        <f t="shared" si="26"/>
        <v>0</v>
      </c>
      <c r="Y79" s="148">
        <f t="shared" si="26"/>
        <v>0</v>
      </c>
      <c r="Z79" s="148">
        <f t="shared" si="26"/>
        <v>0</v>
      </c>
      <c r="AA79" s="148">
        <f t="shared" si="26"/>
        <v>0</v>
      </c>
      <c r="AB79" s="148">
        <f t="shared" si="26"/>
        <v>0</v>
      </c>
      <c r="AC79" s="148">
        <f t="shared" si="26"/>
        <v>0</v>
      </c>
      <c r="AD79" s="148">
        <f t="shared" si="26"/>
        <v>0</v>
      </c>
      <c r="AE79" s="148">
        <f t="shared" si="26"/>
        <v>0</v>
      </c>
      <c r="AF79" s="148">
        <f t="shared" si="26"/>
        <v>0</v>
      </c>
      <c r="AG79" s="148">
        <f t="shared" si="26"/>
        <v>0</v>
      </c>
      <c r="AH79" s="148">
        <f t="shared" si="26"/>
        <v>0</v>
      </c>
      <c r="AI79" s="148">
        <f t="shared" si="26"/>
        <v>0</v>
      </c>
      <c r="AJ79" s="148">
        <f t="shared" si="26"/>
        <v>0</v>
      </c>
      <c r="AK79" s="148">
        <f t="shared" si="26"/>
        <v>0</v>
      </c>
      <c r="AL79" s="148">
        <f t="shared" si="26"/>
        <v>0</v>
      </c>
      <c r="AM79" s="148">
        <f t="shared" si="26"/>
        <v>0</v>
      </c>
      <c r="AN79" s="430">
        <f t="shared" si="1"/>
        <v>0</v>
      </c>
      <c r="AO79" s="26"/>
      <c r="AP79" s="26"/>
      <c r="AQ79" s="35">
        <f>+C79-AN79</f>
        <v>0</v>
      </c>
      <c r="AR79" s="32"/>
      <c r="AS79" s="35"/>
      <c r="AT79" s="36"/>
      <c r="AU79" s="36"/>
    </row>
    <row r="80" spans="1:47" ht="23.25" x14ac:dyDescent="0.35">
      <c r="A80" s="423"/>
      <c r="B80" s="426"/>
      <c r="C80" s="401"/>
      <c r="D80" s="76" t="s">
        <v>2032</v>
      </c>
      <c r="E80" s="76" t="s">
        <v>2032</v>
      </c>
      <c r="F80" s="76" t="s">
        <v>2032</v>
      </c>
      <c r="G80" s="76" t="s">
        <v>2032</v>
      </c>
      <c r="H80" s="76" t="s">
        <v>2032</v>
      </c>
      <c r="I80" s="76" t="s">
        <v>2032</v>
      </c>
      <c r="J80" s="76" t="s">
        <v>2032</v>
      </c>
      <c r="K80" s="76" t="s">
        <v>2032</v>
      </c>
      <c r="L80" s="76" t="s">
        <v>2032</v>
      </c>
      <c r="M80" s="76" t="s">
        <v>2032</v>
      </c>
      <c r="N80" s="69" t="s">
        <v>2032</v>
      </c>
      <c r="O80" s="77" t="s">
        <v>2032</v>
      </c>
      <c r="P80" s="76" t="s">
        <v>2032</v>
      </c>
      <c r="Q80" s="76" t="s">
        <v>2032</v>
      </c>
      <c r="R80" s="76" t="s">
        <v>2032</v>
      </c>
      <c r="S80" s="76" t="s">
        <v>2032</v>
      </c>
      <c r="T80" s="76" t="s">
        <v>2032</v>
      </c>
      <c r="U80" s="76" t="s">
        <v>2032</v>
      </c>
      <c r="V80" s="78" t="s">
        <v>2032</v>
      </c>
      <c r="W80" s="76" t="s">
        <v>2032</v>
      </c>
      <c r="X80" s="76" t="s">
        <v>2032</v>
      </c>
      <c r="Y80" s="76" t="s">
        <v>2032</v>
      </c>
      <c r="Z80" s="76" t="s">
        <v>2032</v>
      </c>
      <c r="AA80" s="69" t="s">
        <v>2032</v>
      </c>
      <c r="AB80" s="77" t="s">
        <v>2032</v>
      </c>
      <c r="AC80" s="76" t="s">
        <v>2032</v>
      </c>
      <c r="AD80" s="76" t="s">
        <v>2032</v>
      </c>
      <c r="AE80" s="76" t="s">
        <v>2032</v>
      </c>
      <c r="AF80" s="76" t="s">
        <v>2032</v>
      </c>
      <c r="AG80" s="76" t="s">
        <v>2032</v>
      </c>
      <c r="AH80" s="76" t="s">
        <v>2032</v>
      </c>
      <c r="AI80" s="76" t="s">
        <v>2032</v>
      </c>
      <c r="AJ80" s="76" t="s">
        <v>2032</v>
      </c>
      <c r="AK80" s="76" t="s">
        <v>2032</v>
      </c>
      <c r="AL80" s="76" t="s">
        <v>2032</v>
      </c>
      <c r="AM80" s="76" t="s">
        <v>2032</v>
      </c>
      <c r="AN80" s="430"/>
      <c r="AO80" s="26"/>
      <c r="AP80" s="26"/>
      <c r="AQ80" s="35"/>
      <c r="AR80" s="32"/>
      <c r="AS80" s="35"/>
      <c r="AT80" s="36"/>
      <c r="AU80" s="36"/>
    </row>
    <row r="81" spans="1:47" ht="24" thickBot="1" x14ac:dyDescent="0.4">
      <c r="A81" s="424"/>
      <c r="B81" s="427"/>
      <c r="C81" s="428"/>
      <c r="D81" s="147">
        <v>3.6051433733470632E-2</v>
      </c>
      <c r="E81" s="147">
        <v>3.6051433733470632E-2</v>
      </c>
      <c r="F81" s="147">
        <v>3.6051433733470632E-2</v>
      </c>
      <c r="G81" s="147">
        <v>3.6051433733470632E-2</v>
      </c>
      <c r="H81" s="147">
        <v>3.6051433733470632E-2</v>
      </c>
      <c r="I81" s="147">
        <v>3.6051433733470632E-2</v>
      </c>
      <c r="J81" s="147">
        <v>3.6051433733470632E-2</v>
      </c>
      <c r="K81" s="147">
        <v>3.6051433733470632E-2</v>
      </c>
      <c r="L81" s="147">
        <v>3.6051433733470632E-2</v>
      </c>
      <c r="M81" s="147">
        <v>3.6051433733470632E-2</v>
      </c>
      <c r="N81" s="157">
        <v>3.6051433733470632E-2</v>
      </c>
      <c r="O81" s="154">
        <v>3.6051433733470632E-2</v>
      </c>
      <c r="P81" s="147">
        <v>3.6051433733470632E-2</v>
      </c>
      <c r="Q81" s="147">
        <v>3.6051433733470632E-2</v>
      </c>
      <c r="R81" s="147">
        <v>3.6051433733470632E-2</v>
      </c>
      <c r="S81" s="147">
        <v>3.6051433733470632E-2</v>
      </c>
      <c r="T81" s="147">
        <v>2.5000000000000001E-2</v>
      </c>
      <c r="U81" s="147">
        <v>2.5000000000000001E-2</v>
      </c>
      <c r="V81" s="147">
        <v>2.5000000000000001E-2</v>
      </c>
      <c r="W81" s="147">
        <v>2.5000000000000001E-2</v>
      </c>
      <c r="X81" s="147">
        <v>2.5000000000000001E-2</v>
      </c>
      <c r="Y81" s="147">
        <v>0.02</v>
      </c>
      <c r="Z81" s="147">
        <v>0.02</v>
      </c>
      <c r="AA81" s="157">
        <v>0.02</v>
      </c>
      <c r="AB81" s="154">
        <v>0.02</v>
      </c>
      <c r="AC81" s="147">
        <v>0.02</v>
      </c>
      <c r="AD81" s="147">
        <v>0.02</v>
      </c>
      <c r="AE81" s="147">
        <v>0.02</v>
      </c>
      <c r="AF81" s="147">
        <v>0.02</v>
      </c>
      <c r="AG81" s="147">
        <v>0.02</v>
      </c>
      <c r="AH81" s="147">
        <v>0.02</v>
      </c>
      <c r="AI81" s="147">
        <v>0.02</v>
      </c>
      <c r="AJ81" s="147">
        <v>0.02</v>
      </c>
      <c r="AK81" s="147">
        <v>0.02</v>
      </c>
      <c r="AL81" s="147">
        <v>0.02</v>
      </c>
      <c r="AM81" s="147">
        <v>1.8177060264469524E-2</v>
      </c>
      <c r="AN81" s="176">
        <f t="shared" si="1"/>
        <v>1</v>
      </c>
      <c r="AO81" s="26"/>
      <c r="AP81" s="26"/>
      <c r="AQ81" s="35">
        <f>100%-AN81</f>
        <v>0</v>
      </c>
      <c r="AR81" s="32"/>
      <c r="AS81" s="35"/>
      <c r="AT81" s="36"/>
      <c r="AU81" s="36"/>
    </row>
    <row r="82" spans="1:47" ht="24" thickBot="1" x14ac:dyDescent="0.4">
      <c r="A82" s="394" t="s">
        <v>1559</v>
      </c>
      <c r="B82" s="85" t="str">
        <f>'RESUMO '!B38</f>
        <v>TOTAL</v>
      </c>
      <c r="C82" s="86">
        <f>SUM(C7:C81)</f>
        <v>0</v>
      </c>
      <c r="D82" s="87">
        <f>D79+D76+D73+D70+D67+D64+D61+D58+D55+D52+D49+D46+D43+D40+D37+D34+D31+D28+D25+D22+D19+D16+D13+D10+D7</f>
        <v>0</v>
      </c>
      <c r="E82" s="87">
        <f t="shared" ref="E82:AN82" si="27">E79+E76+E73+E70+E67+E64+E61+E58+E55+E52+E49+E46+E43+E40+E37+E34+E31+E28+E25+E22+E19+E16+E13+E10+E7</f>
        <v>0</v>
      </c>
      <c r="F82" s="87">
        <f t="shared" si="27"/>
        <v>0</v>
      </c>
      <c r="G82" s="87">
        <f t="shared" si="27"/>
        <v>0</v>
      </c>
      <c r="H82" s="87">
        <f t="shared" si="27"/>
        <v>0</v>
      </c>
      <c r="I82" s="87">
        <f t="shared" si="27"/>
        <v>0</v>
      </c>
      <c r="J82" s="87">
        <f t="shared" si="27"/>
        <v>0</v>
      </c>
      <c r="K82" s="87">
        <f t="shared" si="27"/>
        <v>0</v>
      </c>
      <c r="L82" s="87">
        <f t="shared" si="27"/>
        <v>0</v>
      </c>
      <c r="M82" s="87">
        <f t="shared" si="27"/>
        <v>0</v>
      </c>
      <c r="N82" s="87">
        <f t="shared" si="27"/>
        <v>0</v>
      </c>
      <c r="O82" s="87">
        <f t="shared" si="27"/>
        <v>0</v>
      </c>
      <c r="P82" s="87">
        <f t="shared" si="27"/>
        <v>0</v>
      </c>
      <c r="Q82" s="87">
        <f t="shared" si="27"/>
        <v>0</v>
      </c>
      <c r="R82" s="87">
        <f t="shared" si="27"/>
        <v>0</v>
      </c>
      <c r="S82" s="87">
        <f t="shared" si="27"/>
        <v>0</v>
      </c>
      <c r="T82" s="87">
        <f t="shared" si="27"/>
        <v>0</v>
      </c>
      <c r="U82" s="87">
        <f t="shared" si="27"/>
        <v>0</v>
      </c>
      <c r="V82" s="87">
        <f t="shared" si="27"/>
        <v>0</v>
      </c>
      <c r="W82" s="87">
        <f t="shared" si="27"/>
        <v>0</v>
      </c>
      <c r="X82" s="87">
        <f t="shared" si="27"/>
        <v>0</v>
      </c>
      <c r="Y82" s="87">
        <f t="shared" si="27"/>
        <v>0</v>
      </c>
      <c r="Z82" s="87">
        <f t="shared" si="27"/>
        <v>0</v>
      </c>
      <c r="AA82" s="87">
        <f t="shared" si="27"/>
        <v>0</v>
      </c>
      <c r="AB82" s="87">
        <f t="shared" si="27"/>
        <v>0</v>
      </c>
      <c r="AC82" s="87">
        <f t="shared" si="27"/>
        <v>0</v>
      </c>
      <c r="AD82" s="87">
        <f t="shared" si="27"/>
        <v>0</v>
      </c>
      <c r="AE82" s="87">
        <f t="shared" si="27"/>
        <v>0</v>
      </c>
      <c r="AF82" s="87">
        <f t="shared" si="27"/>
        <v>0</v>
      </c>
      <c r="AG82" s="87">
        <f t="shared" si="27"/>
        <v>0</v>
      </c>
      <c r="AH82" s="87">
        <f t="shared" si="27"/>
        <v>0</v>
      </c>
      <c r="AI82" s="87">
        <f t="shared" si="27"/>
        <v>0</v>
      </c>
      <c r="AJ82" s="87">
        <f t="shared" si="27"/>
        <v>0</v>
      </c>
      <c r="AK82" s="87">
        <f t="shared" si="27"/>
        <v>0</v>
      </c>
      <c r="AL82" s="87">
        <f t="shared" si="27"/>
        <v>0</v>
      </c>
      <c r="AM82" s="87">
        <f t="shared" si="27"/>
        <v>0</v>
      </c>
      <c r="AN82" s="177">
        <f t="shared" si="27"/>
        <v>0</v>
      </c>
      <c r="AO82" s="26"/>
      <c r="AP82" s="26"/>
      <c r="AQ82" s="35">
        <f>AN82-C82</f>
        <v>0</v>
      </c>
      <c r="AR82" s="32"/>
      <c r="AS82" s="35"/>
      <c r="AT82" s="36"/>
      <c r="AU82" s="36"/>
    </row>
    <row r="83" spans="1:47" ht="24" thickBot="1" x14ac:dyDescent="0.4">
      <c r="A83" s="395"/>
      <c r="B83" s="88"/>
      <c r="C83" s="89">
        <f>C82*B83</f>
        <v>0</v>
      </c>
      <c r="D83" s="90">
        <f>D82*$B$83</f>
        <v>0</v>
      </c>
      <c r="E83" s="90">
        <f t="shared" ref="E83:AN83" si="28">E82*$B$83</f>
        <v>0</v>
      </c>
      <c r="F83" s="90">
        <f t="shared" si="28"/>
        <v>0</v>
      </c>
      <c r="G83" s="90">
        <f t="shared" si="28"/>
        <v>0</v>
      </c>
      <c r="H83" s="90">
        <f t="shared" si="28"/>
        <v>0</v>
      </c>
      <c r="I83" s="90">
        <f t="shared" si="28"/>
        <v>0</v>
      </c>
      <c r="J83" s="90">
        <f t="shared" si="28"/>
        <v>0</v>
      </c>
      <c r="K83" s="90">
        <f t="shared" si="28"/>
        <v>0</v>
      </c>
      <c r="L83" s="90">
        <f t="shared" si="28"/>
        <v>0</v>
      </c>
      <c r="M83" s="90">
        <f t="shared" si="28"/>
        <v>0</v>
      </c>
      <c r="N83" s="90">
        <f t="shared" si="28"/>
        <v>0</v>
      </c>
      <c r="O83" s="90">
        <f t="shared" si="28"/>
        <v>0</v>
      </c>
      <c r="P83" s="90">
        <f t="shared" si="28"/>
        <v>0</v>
      </c>
      <c r="Q83" s="90">
        <f t="shared" si="28"/>
        <v>0</v>
      </c>
      <c r="R83" s="90">
        <f t="shared" si="28"/>
        <v>0</v>
      </c>
      <c r="S83" s="90">
        <f t="shared" si="28"/>
        <v>0</v>
      </c>
      <c r="T83" s="90">
        <f t="shared" si="28"/>
        <v>0</v>
      </c>
      <c r="U83" s="90">
        <f t="shared" si="28"/>
        <v>0</v>
      </c>
      <c r="V83" s="90">
        <f t="shared" si="28"/>
        <v>0</v>
      </c>
      <c r="W83" s="90">
        <f t="shared" si="28"/>
        <v>0</v>
      </c>
      <c r="X83" s="90">
        <f t="shared" si="28"/>
        <v>0</v>
      </c>
      <c r="Y83" s="90">
        <f t="shared" si="28"/>
        <v>0</v>
      </c>
      <c r="Z83" s="90">
        <f t="shared" si="28"/>
        <v>0</v>
      </c>
      <c r="AA83" s="90">
        <f t="shared" si="28"/>
        <v>0</v>
      </c>
      <c r="AB83" s="90">
        <f t="shared" si="28"/>
        <v>0</v>
      </c>
      <c r="AC83" s="90">
        <f t="shared" si="28"/>
        <v>0</v>
      </c>
      <c r="AD83" s="90">
        <f t="shared" si="28"/>
        <v>0</v>
      </c>
      <c r="AE83" s="90">
        <f t="shared" si="28"/>
        <v>0</v>
      </c>
      <c r="AF83" s="90">
        <f t="shared" si="28"/>
        <v>0</v>
      </c>
      <c r="AG83" s="90">
        <f t="shared" si="28"/>
        <v>0</v>
      </c>
      <c r="AH83" s="90">
        <f t="shared" si="28"/>
        <v>0</v>
      </c>
      <c r="AI83" s="90">
        <f t="shared" si="28"/>
        <v>0</v>
      </c>
      <c r="AJ83" s="90">
        <f t="shared" si="28"/>
        <v>0</v>
      </c>
      <c r="AK83" s="90">
        <f t="shared" si="28"/>
        <v>0</v>
      </c>
      <c r="AL83" s="90">
        <f t="shared" si="28"/>
        <v>0</v>
      </c>
      <c r="AM83" s="90">
        <f t="shared" si="28"/>
        <v>0</v>
      </c>
      <c r="AN83" s="178">
        <f t="shared" si="28"/>
        <v>0</v>
      </c>
      <c r="AO83" s="26"/>
      <c r="AP83" s="26"/>
      <c r="AQ83" s="35">
        <f>AN83-C83</f>
        <v>0</v>
      </c>
      <c r="AR83" s="32"/>
      <c r="AS83" s="35"/>
      <c r="AT83" s="36"/>
      <c r="AU83" s="36"/>
    </row>
    <row r="84" spans="1:47" ht="24" thickBot="1" x14ac:dyDescent="0.4">
      <c r="A84" s="395"/>
      <c r="B84" s="91" t="str">
        <f>'RESUMO '!B40</f>
        <v>TOTAL GERAL</v>
      </c>
      <c r="C84" s="92">
        <f>C82+C83</f>
        <v>0</v>
      </c>
      <c r="D84" s="93">
        <f>D82+D83</f>
        <v>0</v>
      </c>
      <c r="E84" s="93">
        <f t="shared" ref="E84:AN84" si="29">E82+E83</f>
        <v>0</v>
      </c>
      <c r="F84" s="93">
        <f t="shared" si="29"/>
        <v>0</v>
      </c>
      <c r="G84" s="93">
        <f t="shared" si="29"/>
        <v>0</v>
      </c>
      <c r="H84" s="93">
        <f t="shared" si="29"/>
        <v>0</v>
      </c>
      <c r="I84" s="93">
        <f t="shared" si="29"/>
        <v>0</v>
      </c>
      <c r="J84" s="93">
        <f t="shared" si="29"/>
        <v>0</v>
      </c>
      <c r="K84" s="93">
        <f t="shared" si="29"/>
        <v>0</v>
      </c>
      <c r="L84" s="93">
        <f t="shared" si="29"/>
        <v>0</v>
      </c>
      <c r="M84" s="93">
        <f t="shared" si="29"/>
        <v>0</v>
      </c>
      <c r="N84" s="93">
        <f t="shared" si="29"/>
        <v>0</v>
      </c>
      <c r="O84" s="93">
        <f t="shared" si="29"/>
        <v>0</v>
      </c>
      <c r="P84" s="93">
        <f t="shared" si="29"/>
        <v>0</v>
      </c>
      <c r="Q84" s="93">
        <f t="shared" si="29"/>
        <v>0</v>
      </c>
      <c r="R84" s="93">
        <f t="shared" si="29"/>
        <v>0</v>
      </c>
      <c r="S84" s="93">
        <f t="shared" si="29"/>
        <v>0</v>
      </c>
      <c r="T84" s="93">
        <f t="shared" si="29"/>
        <v>0</v>
      </c>
      <c r="U84" s="93">
        <f t="shared" si="29"/>
        <v>0</v>
      </c>
      <c r="V84" s="93">
        <f t="shared" si="29"/>
        <v>0</v>
      </c>
      <c r="W84" s="93">
        <f t="shared" si="29"/>
        <v>0</v>
      </c>
      <c r="X84" s="93">
        <f t="shared" si="29"/>
        <v>0</v>
      </c>
      <c r="Y84" s="93">
        <f t="shared" si="29"/>
        <v>0</v>
      </c>
      <c r="Z84" s="93">
        <f t="shared" si="29"/>
        <v>0</v>
      </c>
      <c r="AA84" s="93">
        <f t="shared" si="29"/>
        <v>0</v>
      </c>
      <c r="AB84" s="93">
        <f t="shared" si="29"/>
        <v>0</v>
      </c>
      <c r="AC84" s="93">
        <f t="shared" si="29"/>
        <v>0</v>
      </c>
      <c r="AD84" s="93">
        <f t="shared" si="29"/>
        <v>0</v>
      </c>
      <c r="AE84" s="93">
        <f t="shared" si="29"/>
        <v>0</v>
      </c>
      <c r="AF84" s="93">
        <f t="shared" si="29"/>
        <v>0</v>
      </c>
      <c r="AG84" s="93">
        <f t="shared" si="29"/>
        <v>0</v>
      </c>
      <c r="AH84" s="93">
        <f t="shared" si="29"/>
        <v>0</v>
      </c>
      <c r="AI84" s="93">
        <f t="shared" si="29"/>
        <v>0</v>
      </c>
      <c r="AJ84" s="93">
        <f t="shared" si="29"/>
        <v>0</v>
      </c>
      <c r="AK84" s="93">
        <f t="shared" si="29"/>
        <v>0</v>
      </c>
      <c r="AL84" s="93">
        <f t="shared" si="29"/>
        <v>0</v>
      </c>
      <c r="AM84" s="93">
        <f t="shared" si="29"/>
        <v>0</v>
      </c>
      <c r="AN84" s="179">
        <f t="shared" si="29"/>
        <v>0</v>
      </c>
      <c r="AO84" s="26"/>
      <c r="AP84" s="26"/>
      <c r="AQ84" s="35">
        <f>AN84-C84</f>
        <v>0</v>
      </c>
      <c r="AR84" s="32"/>
      <c r="AS84" s="35"/>
      <c r="AT84" s="36"/>
      <c r="AU84" s="36"/>
    </row>
    <row r="85" spans="1:47" ht="24" thickBot="1" x14ac:dyDescent="0.4">
      <c r="A85" s="396"/>
      <c r="B85" s="94" t="s">
        <v>2030</v>
      </c>
      <c r="C85" s="95">
        <f>C84</f>
        <v>0</v>
      </c>
      <c r="D85" s="96">
        <f>D84</f>
        <v>0</v>
      </c>
      <c r="E85" s="97">
        <f>E84+D85</f>
        <v>0</v>
      </c>
      <c r="F85" s="97">
        <f t="shared" ref="F85:AM85" si="30">F84+E85</f>
        <v>0</v>
      </c>
      <c r="G85" s="97">
        <f t="shared" si="30"/>
        <v>0</v>
      </c>
      <c r="H85" s="97">
        <f t="shared" si="30"/>
        <v>0</v>
      </c>
      <c r="I85" s="97">
        <f t="shared" si="30"/>
        <v>0</v>
      </c>
      <c r="J85" s="97">
        <f t="shared" si="30"/>
        <v>0</v>
      </c>
      <c r="K85" s="97">
        <f t="shared" si="30"/>
        <v>0</v>
      </c>
      <c r="L85" s="97">
        <f t="shared" si="30"/>
        <v>0</v>
      </c>
      <c r="M85" s="97">
        <f t="shared" si="30"/>
        <v>0</v>
      </c>
      <c r="N85" s="97">
        <f t="shared" si="30"/>
        <v>0</v>
      </c>
      <c r="O85" s="97">
        <f t="shared" si="30"/>
        <v>0</v>
      </c>
      <c r="P85" s="97">
        <f t="shared" si="30"/>
        <v>0</v>
      </c>
      <c r="Q85" s="97">
        <f t="shared" si="30"/>
        <v>0</v>
      </c>
      <c r="R85" s="97">
        <f t="shared" si="30"/>
        <v>0</v>
      </c>
      <c r="S85" s="97">
        <f t="shared" si="30"/>
        <v>0</v>
      </c>
      <c r="T85" s="97">
        <f t="shared" si="30"/>
        <v>0</v>
      </c>
      <c r="U85" s="97">
        <f t="shared" si="30"/>
        <v>0</v>
      </c>
      <c r="V85" s="97">
        <f t="shared" si="30"/>
        <v>0</v>
      </c>
      <c r="W85" s="97">
        <f t="shared" si="30"/>
        <v>0</v>
      </c>
      <c r="X85" s="97">
        <f t="shared" si="30"/>
        <v>0</v>
      </c>
      <c r="Y85" s="97">
        <f t="shared" si="30"/>
        <v>0</v>
      </c>
      <c r="Z85" s="97">
        <f t="shared" si="30"/>
        <v>0</v>
      </c>
      <c r="AA85" s="97">
        <f t="shared" si="30"/>
        <v>0</v>
      </c>
      <c r="AB85" s="97">
        <f t="shared" si="30"/>
        <v>0</v>
      </c>
      <c r="AC85" s="97">
        <f t="shared" si="30"/>
        <v>0</v>
      </c>
      <c r="AD85" s="97">
        <f t="shared" si="30"/>
        <v>0</v>
      </c>
      <c r="AE85" s="97">
        <f t="shared" si="30"/>
        <v>0</v>
      </c>
      <c r="AF85" s="97">
        <f t="shared" si="30"/>
        <v>0</v>
      </c>
      <c r="AG85" s="97">
        <f t="shared" si="30"/>
        <v>0</v>
      </c>
      <c r="AH85" s="97">
        <f t="shared" si="30"/>
        <v>0</v>
      </c>
      <c r="AI85" s="97">
        <f t="shared" si="30"/>
        <v>0</v>
      </c>
      <c r="AJ85" s="97">
        <f t="shared" si="30"/>
        <v>0</v>
      </c>
      <c r="AK85" s="97">
        <f t="shared" si="30"/>
        <v>0</v>
      </c>
      <c r="AL85" s="97">
        <f t="shared" si="30"/>
        <v>0</v>
      </c>
      <c r="AM85" s="97">
        <f t="shared" si="30"/>
        <v>0</v>
      </c>
      <c r="AN85" s="180">
        <f>AN84</f>
        <v>0</v>
      </c>
      <c r="AO85" s="26"/>
      <c r="AP85" s="26"/>
      <c r="AQ85" s="35">
        <f>AN85-C85</f>
        <v>0</v>
      </c>
      <c r="AR85" s="32"/>
      <c r="AS85" s="35"/>
      <c r="AT85" s="36"/>
      <c r="AU85" s="36"/>
    </row>
    <row r="86" spans="1:47" ht="23.25" x14ac:dyDescent="0.35">
      <c r="A86" s="422" t="str">
        <f>'RESUMO '!A41</f>
        <v>26.0</v>
      </c>
      <c r="B86" s="425" t="str">
        <f>'RESUMO '!B41</f>
        <v>EQUIPAMENTOS</v>
      </c>
      <c r="C86" s="400">
        <f>'RESUMO '!C41</f>
        <v>0</v>
      </c>
      <c r="D86" s="148">
        <f>IF(D88&lt;&gt;0,$C86*D88,0)</f>
        <v>0</v>
      </c>
      <c r="E86" s="148">
        <f t="shared" ref="E86:AM86" si="31">IF(E88&lt;&gt;0,$C86*E88,0)</f>
        <v>0</v>
      </c>
      <c r="F86" s="148">
        <f t="shared" si="31"/>
        <v>0</v>
      </c>
      <c r="G86" s="148">
        <f t="shared" si="31"/>
        <v>0</v>
      </c>
      <c r="H86" s="148">
        <f t="shared" si="31"/>
        <v>0</v>
      </c>
      <c r="I86" s="148">
        <f t="shared" si="31"/>
        <v>0</v>
      </c>
      <c r="J86" s="148">
        <f t="shared" si="31"/>
        <v>0</v>
      </c>
      <c r="K86" s="148">
        <f t="shared" si="31"/>
        <v>0</v>
      </c>
      <c r="L86" s="148">
        <f t="shared" si="31"/>
        <v>0</v>
      </c>
      <c r="M86" s="148">
        <f t="shared" si="31"/>
        <v>0</v>
      </c>
      <c r="N86" s="148">
        <f t="shared" si="31"/>
        <v>0</v>
      </c>
      <c r="O86" s="148">
        <f t="shared" si="31"/>
        <v>0</v>
      </c>
      <c r="P86" s="148">
        <f t="shared" si="31"/>
        <v>0</v>
      </c>
      <c r="Q86" s="148">
        <f t="shared" si="31"/>
        <v>0</v>
      </c>
      <c r="R86" s="148">
        <f t="shared" si="31"/>
        <v>0</v>
      </c>
      <c r="S86" s="148">
        <f t="shared" si="31"/>
        <v>0</v>
      </c>
      <c r="T86" s="148">
        <f t="shared" si="31"/>
        <v>0</v>
      </c>
      <c r="U86" s="148">
        <f t="shared" si="31"/>
        <v>0</v>
      </c>
      <c r="V86" s="148">
        <f t="shared" si="31"/>
        <v>0</v>
      </c>
      <c r="W86" s="148">
        <f t="shared" si="31"/>
        <v>0</v>
      </c>
      <c r="X86" s="148">
        <f t="shared" si="31"/>
        <v>0</v>
      </c>
      <c r="Y86" s="148">
        <f t="shared" si="31"/>
        <v>0</v>
      </c>
      <c r="Z86" s="148">
        <f t="shared" si="31"/>
        <v>0</v>
      </c>
      <c r="AA86" s="148">
        <f t="shared" si="31"/>
        <v>0</v>
      </c>
      <c r="AB86" s="148">
        <f t="shared" si="31"/>
        <v>0</v>
      </c>
      <c r="AC86" s="148">
        <f t="shared" si="31"/>
        <v>0</v>
      </c>
      <c r="AD86" s="148">
        <f t="shared" si="31"/>
        <v>0</v>
      </c>
      <c r="AE86" s="148">
        <f t="shared" si="31"/>
        <v>0</v>
      </c>
      <c r="AF86" s="148">
        <f t="shared" si="31"/>
        <v>0</v>
      </c>
      <c r="AG86" s="148">
        <f t="shared" si="31"/>
        <v>0</v>
      </c>
      <c r="AH86" s="148">
        <f t="shared" si="31"/>
        <v>0</v>
      </c>
      <c r="AI86" s="148">
        <f t="shared" si="31"/>
        <v>0</v>
      </c>
      <c r="AJ86" s="148">
        <f t="shared" si="31"/>
        <v>0</v>
      </c>
      <c r="AK86" s="148">
        <f t="shared" si="31"/>
        <v>0</v>
      </c>
      <c r="AL86" s="148">
        <f t="shared" si="31"/>
        <v>0</v>
      </c>
      <c r="AM86" s="148">
        <f t="shared" si="31"/>
        <v>0</v>
      </c>
      <c r="AN86" s="429">
        <f t="shared" ref="AN86" si="32">SUM(D86:AM86)</f>
        <v>0</v>
      </c>
      <c r="AO86" s="26"/>
      <c r="AP86" s="26"/>
      <c r="AQ86" s="35">
        <f>+C86-AN86</f>
        <v>0</v>
      </c>
      <c r="AR86" s="32"/>
      <c r="AS86" s="35"/>
      <c r="AT86" s="36"/>
      <c r="AU86" s="36"/>
    </row>
    <row r="87" spans="1:47" ht="23.25" x14ac:dyDescent="0.35">
      <c r="A87" s="423"/>
      <c r="B87" s="426"/>
      <c r="C87" s="401"/>
      <c r="D87" s="76" t="s">
        <v>3177</v>
      </c>
      <c r="E87" s="76" t="s">
        <v>3177</v>
      </c>
      <c r="F87" s="76" t="s">
        <v>3177</v>
      </c>
      <c r="G87" s="76" t="s">
        <v>3177</v>
      </c>
      <c r="H87" s="76" t="s">
        <v>3177</v>
      </c>
      <c r="I87" s="76" t="s">
        <v>3177</v>
      </c>
      <c r="J87" s="76" t="s">
        <v>3177</v>
      </c>
      <c r="K87" s="76" t="s">
        <v>3177</v>
      </c>
      <c r="L87" s="76" t="s">
        <v>3177</v>
      </c>
      <c r="M87" s="76" t="s">
        <v>3177</v>
      </c>
      <c r="N87" s="69" t="s">
        <v>3177</v>
      </c>
      <c r="O87" s="77" t="s">
        <v>3177</v>
      </c>
      <c r="P87" s="76" t="s">
        <v>3177</v>
      </c>
      <c r="Q87" s="76" t="s">
        <v>3177</v>
      </c>
      <c r="R87" s="76" t="s">
        <v>3177</v>
      </c>
      <c r="S87" s="76" t="s">
        <v>3177</v>
      </c>
      <c r="T87" s="76" t="s">
        <v>3177</v>
      </c>
      <c r="U87" s="76" t="s">
        <v>3177</v>
      </c>
      <c r="V87" s="78" t="s">
        <v>3177</v>
      </c>
      <c r="W87" s="76" t="s">
        <v>3177</v>
      </c>
      <c r="X87" s="76" t="s">
        <v>3177</v>
      </c>
      <c r="Y87" s="76" t="s">
        <v>3177</v>
      </c>
      <c r="Z87" s="76" t="s">
        <v>2032</v>
      </c>
      <c r="AA87" s="69" t="s">
        <v>2032</v>
      </c>
      <c r="AB87" s="77" t="s">
        <v>2032</v>
      </c>
      <c r="AC87" s="76" t="s">
        <v>2032</v>
      </c>
      <c r="AD87" s="76" t="s">
        <v>2032</v>
      </c>
      <c r="AE87" s="76" t="s">
        <v>2032</v>
      </c>
      <c r="AF87" s="76" t="s">
        <v>2032</v>
      </c>
      <c r="AG87" s="76" t="s">
        <v>2032</v>
      </c>
      <c r="AH87" s="76" t="s">
        <v>2032</v>
      </c>
      <c r="AI87" s="76" t="s">
        <v>2032</v>
      </c>
      <c r="AJ87" s="76" t="s">
        <v>2032</v>
      </c>
      <c r="AK87" s="76" t="s">
        <v>2032</v>
      </c>
      <c r="AL87" s="76" t="s">
        <v>2032</v>
      </c>
      <c r="AM87" s="76" t="s">
        <v>2032</v>
      </c>
      <c r="AN87" s="430"/>
      <c r="AO87" s="26"/>
      <c r="AP87" s="26"/>
      <c r="AQ87" s="35">
        <f>+C87-AN87</f>
        <v>0</v>
      </c>
      <c r="AR87" s="32"/>
      <c r="AS87" s="35"/>
      <c r="AT87" s="36"/>
      <c r="AU87" s="36"/>
    </row>
    <row r="88" spans="1:47" ht="24" thickBot="1" x14ac:dyDescent="0.4">
      <c r="A88" s="424"/>
      <c r="B88" s="427"/>
      <c r="C88" s="428"/>
      <c r="D88" s="147"/>
      <c r="E88" s="147"/>
      <c r="F88" s="147"/>
      <c r="G88" s="147"/>
      <c r="H88" s="147"/>
      <c r="I88" s="147"/>
      <c r="J88" s="147"/>
      <c r="K88" s="147"/>
      <c r="L88" s="147"/>
      <c r="M88" s="147"/>
      <c r="N88" s="157"/>
      <c r="O88" s="154"/>
      <c r="P88" s="147"/>
      <c r="Q88" s="147"/>
      <c r="R88" s="147"/>
      <c r="S88" s="147"/>
      <c r="T88" s="147"/>
      <c r="U88" s="147"/>
      <c r="V88" s="147"/>
      <c r="W88" s="147"/>
      <c r="X88" s="147"/>
      <c r="Y88" s="147"/>
      <c r="Z88" s="147">
        <v>0.11788248648648648</v>
      </c>
      <c r="AA88" s="157">
        <v>0.11788248648648648</v>
      </c>
      <c r="AB88" s="154">
        <v>6.382842642642432E-2</v>
      </c>
      <c r="AC88" s="147">
        <v>6.382842642642432E-2</v>
      </c>
      <c r="AD88" s="147">
        <v>6.382842642642432E-2</v>
      </c>
      <c r="AE88" s="147">
        <v>6.382842642642432E-2</v>
      </c>
      <c r="AF88" s="147">
        <v>6.382842642642432E-2</v>
      </c>
      <c r="AG88" s="147">
        <v>6.382842642642432E-2</v>
      </c>
      <c r="AH88" s="147">
        <v>6.382842642642432E-2</v>
      </c>
      <c r="AI88" s="147">
        <v>6.382842642642432E-2</v>
      </c>
      <c r="AJ88" s="147">
        <v>6.382842642642432E-2</v>
      </c>
      <c r="AK88" s="147">
        <v>6.382842642642432E-2</v>
      </c>
      <c r="AL88" s="147">
        <v>6.382842642642432E-2</v>
      </c>
      <c r="AM88" s="147">
        <v>6.2122336336359781E-2</v>
      </c>
      <c r="AN88" s="176">
        <f t="shared" ref="AN88" si="33">SUM(D88:AM88)</f>
        <v>1</v>
      </c>
      <c r="AO88" s="26"/>
      <c r="AP88" s="26"/>
      <c r="AQ88" s="35">
        <f>100%-AN88</f>
        <v>0</v>
      </c>
      <c r="AR88" s="32"/>
      <c r="AS88" s="35"/>
      <c r="AT88" s="36"/>
      <c r="AU88" s="36"/>
    </row>
    <row r="89" spans="1:47" ht="24" thickBot="1" x14ac:dyDescent="0.4">
      <c r="A89" s="397" t="s">
        <v>1555</v>
      </c>
      <c r="B89" s="85" t="str">
        <f>'RESUMO '!B43</f>
        <v>TOTAL</v>
      </c>
      <c r="C89" s="99">
        <f>SUM(C86:C88)</f>
        <v>0</v>
      </c>
      <c r="D89" s="100">
        <f t="shared" ref="D89:AN89" si="34">D86</f>
        <v>0</v>
      </c>
      <c r="E89" s="100">
        <f t="shared" si="34"/>
        <v>0</v>
      </c>
      <c r="F89" s="100">
        <f t="shared" si="34"/>
        <v>0</v>
      </c>
      <c r="G89" s="100">
        <f t="shared" si="34"/>
        <v>0</v>
      </c>
      <c r="H89" s="100">
        <f t="shared" si="34"/>
        <v>0</v>
      </c>
      <c r="I89" s="100">
        <f t="shared" si="34"/>
        <v>0</v>
      </c>
      <c r="J89" s="100">
        <f t="shared" si="34"/>
        <v>0</v>
      </c>
      <c r="K89" s="100">
        <f t="shared" si="34"/>
        <v>0</v>
      </c>
      <c r="L89" s="100">
        <f t="shared" si="34"/>
        <v>0</v>
      </c>
      <c r="M89" s="100">
        <f t="shared" si="34"/>
        <v>0</v>
      </c>
      <c r="N89" s="100">
        <f t="shared" si="34"/>
        <v>0</v>
      </c>
      <c r="O89" s="100">
        <f t="shared" si="34"/>
        <v>0</v>
      </c>
      <c r="P89" s="100">
        <f t="shared" si="34"/>
        <v>0</v>
      </c>
      <c r="Q89" s="100">
        <f t="shared" si="34"/>
        <v>0</v>
      </c>
      <c r="R89" s="100">
        <f t="shared" si="34"/>
        <v>0</v>
      </c>
      <c r="S89" s="100">
        <f t="shared" si="34"/>
        <v>0</v>
      </c>
      <c r="T89" s="100">
        <f t="shared" si="34"/>
        <v>0</v>
      </c>
      <c r="U89" s="100">
        <f t="shared" si="34"/>
        <v>0</v>
      </c>
      <c r="V89" s="100">
        <f t="shared" si="34"/>
        <v>0</v>
      </c>
      <c r="W89" s="100">
        <f t="shared" si="34"/>
        <v>0</v>
      </c>
      <c r="X89" s="100">
        <f t="shared" si="34"/>
        <v>0</v>
      </c>
      <c r="Y89" s="100">
        <f t="shared" si="34"/>
        <v>0</v>
      </c>
      <c r="Z89" s="100">
        <f t="shared" si="34"/>
        <v>0</v>
      </c>
      <c r="AA89" s="100">
        <f t="shared" si="34"/>
        <v>0</v>
      </c>
      <c r="AB89" s="100">
        <f t="shared" si="34"/>
        <v>0</v>
      </c>
      <c r="AC89" s="100">
        <f t="shared" si="34"/>
        <v>0</v>
      </c>
      <c r="AD89" s="100">
        <f t="shared" si="34"/>
        <v>0</v>
      </c>
      <c r="AE89" s="100">
        <f t="shared" si="34"/>
        <v>0</v>
      </c>
      <c r="AF89" s="100">
        <f t="shared" si="34"/>
        <v>0</v>
      </c>
      <c r="AG89" s="100">
        <f t="shared" si="34"/>
        <v>0</v>
      </c>
      <c r="AH89" s="100">
        <f t="shared" si="34"/>
        <v>0</v>
      </c>
      <c r="AI89" s="100">
        <f t="shared" si="34"/>
        <v>0</v>
      </c>
      <c r="AJ89" s="100">
        <f t="shared" si="34"/>
        <v>0</v>
      </c>
      <c r="AK89" s="100">
        <f t="shared" si="34"/>
        <v>0</v>
      </c>
      <c r="AL89" s="100">
        <f t="shared" si="34"/>
        <v>0</v>
      </c>
      <c r="AM89" s="100">
        <f>AM86</f>
        <v>0</v>
      </c>
      <c r="AN89" s="181">
        <f t="shared" si="34"/>
        <v>0</v>
      </c>
      <c r="AO89" s="26"/>
      <c r="AP89" s="26"/>
      <c r="AQ89" s="35">
        <f>+C89-AN89</f>
        <v>0</v>
      </c>
      <c r="AR89" s="32"/>
      <c r="AS89" s="35"/>
      <c r="AT89" s="36"/>
      <c r="AU89" s="36"/>
    </row>
    <row r="90" spans="1:47" ht="24" thickBot="1" x14ac:dyDescent="0.4">
      <c r="A90" s="398"/>
      <c r="B90" s="88"/>
      <c r="C90" s="101">
        <f>C89*B90</f>
        <v>0</v>
      </c>
      <c r="D90" s="102">
        <f>D89*$B$90</f>
        <v>0</v>
      </c>
      <c r="E90" s="102">
        <f t="shared" ref="E90:AN90" si="35">E89*$B$90</f>
        <v>0</v>
      </c>
      <c r="F90" s="102">
        <f t="shared" si="35"/>
        <v>0</v>
      </c>
      <c r="G90" s="102">
        <f t="shared" si="35"/>
        <v>0</v>
      </c>
      <c r="H90" s="102">
        <f t="shared" si="35"/>
        <v>0</v>
      </c>
      <c r="I90" s="102">
        <f t="shared" si="35"/>
        <v>0</v>
      </c>
      <c r="J90" s="102">
        <f t="shared" si="35"/>
        <v>0</v>
      </c>
      <c r="K90" s="102">
        <f t="shared" si="35"/>
        <v>0</v>
      </c>
      <c r="L90" s="102">
        <f t="shared" si="35"/>
        <v>0</v>
      </c>
      <c r="M90" s="102">
        <f t="shared" si="35"/>
        <v>0</v>
      </c>
      <c r="N90" s="102">
        <f t="shared" si="35"/>
        <v>0</v>
      </c>
      <c r="O90" s="102">
        <f t="shared" si="35"/>
        <v>0</v>
      </c>
      <c r="P90" s="102">
        <f t="shared" si="35"/>
        <v>0</v>
      </c>
      <c r="Q90" s="102">
        <f t="shared" si="35"/>
        <v>0</v>
      </c>
      <c r="R90" s="102">
        <f t="shared" si="35"/>
        <v>0</v>
      </c>
      <c r="S90" s="102">
        <f t="shared" si="35"/>
        <v>0</v>
      </c>
      <c r="T90" s="102">
        <f t="shared" si="35"/>
        <v>0</v>
      </c>
      <c r="U90" s="102">
        <f t="shared" si="35"/>
        <v>0</v>
      </c>
      <c r="V90" s="102">
        <f t="shared" si="35"/>
        <v>0</v>
      </c>
      <c r="W90" s="102">
        <f t="shared" si="35"/>
        <v>0</v>
      </c>
      <c r="X90" s="102">
        <f t="shared" si="35"/>
        <v>0</v>
      </c>
      <c r="Y90" s="102">
        <f t="shared" si="35"/>
        <v>0</v>
      </c>
      <c r="Z90" s="102">
        <f t="shared" si="35"/>
        <v>0</v>
      </c>
      <c r="AA90" s="102">
        <f t="shared" si="35"/>
        <v>0</v>
      </c>
      <c r="AB90" s="102">
        <f t="shared" si="35"/>
        <v>0</v>
      </c>
      <c r="AC90" s="102">
        <f t="shared" si="35"/>
        <v>0</v>
      </c>
      <c r="AD90" s="102">
        <f t="shared" si="35"/>
        <v>0</v>
      </c>
      <c r="AE90" s="102">
        <f t="shared" si="35"/>
        <v>0</v>
      </c>
      <c r="AF90" s="102">
        <f t="shared" si="35"/>
        <v>0</v>
      </c>
      <c r="AG90" s="102">
        <f t="shared" si="35"/>
        <v>0</v>
      </c>
      <c r="AH90" s="102">
        <f t="shared" si="35"/>
        <v>0</v>
      </c>
      <c r="AI90" s="102">
        <f t="shared" si="35"/>
        <v>0</v>
      </c>
      <c r="AJ90" s="102">
        <f t="shared" si="35"/>
        <v>0</v>
      </c>
      <c r="AK90" s="102">
        <f t="shared" si="35"/>
        <v>0</v>
      </c>
      <c r="AL90" s="102">
        <f t="shared" si="35"/>
        <v>0</v>
      </c>
      <c r="AM90" s="102">
        <f>AM89*$B$90</f>
        <v>0</v>
      </c>
      <c r="AN90" s="182">
        <f t="shared" si="35"/>
        <v>0</v>
      </c>
      <c r="AO90" s="26"/>
      <c r="AP90" s="26"/>
      <c r="AQ90" s="35">
        <f>+C90-AN90</f>
        <v>0</v>
      </c>
      <c r="AR90" s="32"/>
      <c r="AS90" s="35"/>
      <c r="AT90" s="36"/>
      <c r="AU90" s="36"/>
    </row>
    <row r="91" spans="1:47" ht="24" thickBot="1" x14ac:dyDescent="0.4">
      <c r="A91" s="398"/>
      <c r="B91" s="91" t="s">
        <v>1576</v>
      </c>
      <c r="C91" s="103">
        <f>C90+C89</f>
        <v>0</v>
      </c>
      <c r="D91" s="104">
        <f>D89+D90</f>
        <v>0</v>
      </c>
      <c r="E91" s="104">
        <f t="shared" ref="E91:AN91" si="36">E89+E90</f>
        <v>0</v>
      </c>
      <c r="F91" s="104">
        <f t="shared" si="36"/>
        <v>0</v>
      </c>
      <c r="G91" s="104">
        <f t="shared" si="36"/>
        <v>0</v>
      </c>
      <c r="H91" s="104">
        <f t="shared" si="36"/>
        <v>0</v>
      </c>
      <c r="I91" s="104">
        <f t="shared" si="36"/>
        <v>0</v>
      </c>
      <c r="J91" s="104">
        <f t="shared" si="36"/>
        <v>0</v>
      </c>
      <c r="K91" s="104">
        <f t="shared" si="36"/>
        <v>0</v>
      </c>
      <c r="L91" s="104">
        <f t="shared" si="36"/>
        <v>0</v>
      </c>
      <c r="M91" s="104">
        <f t="shared" si="36"/>
        <v>0</v>
      </c>
      <c r="N91" s="104">
        <f t="shared" si="36"/>
        <v>0</v>
      </c>
      <c r="O91" s="104">
        <f t="shared" si="36"/>
        <v>0</v>
      </c>
      <c r="P91" s="104">
        <f t="shared" si="36"/>
        <v>0</v>
      </c>
      <c r="Q91" s="104">
        <f t="shared" si="36"/>
        <v>0</v>
      </c>
      <c r="R91" s="104">
        <f t="shared" si="36"/>
        <v>0</v>
      </c>
      <c r="S91" s="104">
        <f t="shared" si="36"/>
        <v>0</v>
      </c>
      <c r="T91" s="104">
        <f t="shared" si="36"/>
        <v>0</v>
      </c>
      <c r="U91" s="104">
        <f t="shared" si="36"/>
        <v>0</v>
      </c>
      <c r="V91" s="104">
        <f t="shared" si="36"/>
        <v>0</v>
      </c>
      <c r="W91" s="104">
        <f t="shared" si="36"/>
        <v>0</v>
      </c>
      <c r="X91" s="104">
        <f t="shared" si="36"/>
        <v>0</v>
      </c>
      <c r="Y91" s="104">
        <f t="shared" si="36"/>
        <v>0</v>
      </c>
      <c r="Z91" s="104">
        <f t="shared" si="36"/>
        <v>0</v>
      </c>
      <c r="AA91" s="104">
        <f t="shared" si="36"/>
        <v>0</v>
      </c>
      <c r="AB91" s="104">
        <f t="shared" si="36"/>
        <v>0</v>
      </c>
      <c r="AC91" s="104">
        <f t="shared" si="36"/>
        <v>0</v>
      </c>
      <c r="AD91" s="104">
        <f t="shared" si="36"/>
        <v>0</v>
      </c>
      <c r="AE91" s="104">
        <f t="shared" si="36"/>
        <v>0</v>
      </c>
      <c r="AF91" s="104">
        <f t="shared" si="36"/>
        <v>0</v>
      </c>
      <c r="AG91" s="104">
        <f t="shared" si="36"/>
        <v>0</v>
      </c>
      <c r="AH91" s="104">
        <f t="shared" si="36"/>
        <v>0</v>
      </c>
      <c r="AI91" s="104">
        <f t="shared" si="36"/>
        <v>0</v>
      </c>
      <c r="AJ91" s="104">
        <f t="shared" si="36"/>
        <v>0</v>
      </c>
      <c r="AK91" s="104">
        <f t="shared" si="36"/>
        <v>0</v>
      </c>
      <c r="AL91" s="104">
        <f t="shared" si="36"/>
        <v>0</v>
      </c>
      <c r="AM91" s="104">
        <f t="shared" si="36"/>
        <v>0</v>
      </c>
      <c r="AN91" s="183">
        <f t="shared" si="36"/>
        <v>0</v>
      </c>
      <c r="AO91" s="26"/>
      <c r="AP91" s="26"/>
      <c r="AQ91" s="35">
        <f>+C91-AN91</f>
        <v>0</v>
      </c>
      <c r="AR91" s="32"/>
      <c r="AS91" s="35"/>
      <c r="AT91" s="36"/>
      <c r="AU91" s="36"/>
    </row>
    <row r="92" spans="1:47" ht="24" thickBot="1" x14ac:dyDescent="0.4">
      <c r="A92" s="399"/>
      <c r="B92" s="94" t="s">
        <v>2030</v>
      </c>
      <c r="C92" s="105">
        <f>C91</f>
        <v>0</v>
      </c>
      <c r="D92" s="106">
        <f>D91</f>
        <v>0</v>
      </c>
      <c r="E92" s="106">
        <f>E91+D92</f>
        <v>0</v>
      </c>
      <c r="F92" s="106">
        <f t="shared" ref="F92:AM92" si="37">F91+E92</f>
        <v>0</v>
      </c>
      <c r="G92" s="106">
        <f t="shared" si="37"/>
        <v>0</v>
      </c>
      <c r="H92" s="106">
        <f t="shared" si="37"/>
        <v>0</v>
      </c>
      <c r="I92" s="106">
        <f t="shared" si="37"/>
        <v>0</v>
      </c>
      <c r="J92" s="106">
        <f t="shared" si="37"/>
        <v>0</v>
      </c>
      <c r="K92" s="106">
        <f t="shared" si="37"/>
        <v>0</v>
      </c>
      <c r="L92" s="106">
        <f t="shared" si="37"/>
        <v>0</v>
      </c>
      <c r="M92" s="106">
        <f t="shared" si="37"/>
        <v>0</v>
      </c>
      <c r="N92" s="106">
        <f t="shared" si="37"/>
        <v>0</v>
      </c>
      <c r="O92" s="106">
        <f t="shared" si="37"/>
        <v>0</v>
      </c>
      <c r="P92" s="106">
        <f t="shared" si="37"/>
        <v>0</v>
      </c>
      <c r="Q92" s="106">
        <f t="shared" si="37"/>
        <v>0</v>
      </c>
      <c r="R92" s="106">
        <f t="shared" si="37"/>
        <v>0</v>
      </c>
      <c r="S92" s="106">
        <f t="shared" si="37"/>
        <v>0</v>
      </c>
      <c r="T92" s="106">
        <f t="shared" si="37"/>
        <v>0</v>
      </c>
      <c r="U92" s="106">
        <f t="shared" si="37"/>
        <v>0</v>
      </c>
      <c r="V92" s="106">
        <f t="shared" si="37"/>
        <v>0</v>
      </c>
      <c r="W92" s="106">
        <f t="shared" si="37"/>
        <v>0</v>
      </c>
      <c r="X92" s="106">
        <f t="shared" si="37"/>
        <v>0</v>
      </c>
      <c r="Y92" s="106">
        <f t="shared" si="37"/>
        <v>0</v>
      </c>
      <c r="Z92" s="106">
        <f t="shared" si="37"/>
        <v>0</v>
      </c>
      <c r="AA92" s="106">
        <f t="shared" si="37"/>
        <v>0</v>
      </c>
      <c r="AB92" s="106">
        <f t="shared" si="37"/>
        <v>0</v>
      </c>
      <c r="AC92" s="106">
        <f t="shared" si="37"/>
        <v>0</v>
      </c>
      <c r="AD92" s="106">
        <f t="shared" si="37"/>
        <v>0</v>
      </c>
      <c r="AE92" s="106">
        <f t="shared" si="37"/>
        <v>0</v>
      </c>
      <c r="AF92" s="106">
        <f t="shared" si="37"/>
        <v>0</v>
      </c>
      <c r="AG92" s="106">
        <f t="shared" si="37"/>
        <v>0</v>
      </c>
      <c r="AH92" s="106">
        <f t="shared" si="37"/>
        <v>0</v>
      </c>
      <c r="AI92" s="106">
        <f t="shared" si="37"/>
        <v>0</v>
      </c>
      <c r="AJ92" s="106">
        <f t="shared" si="37"/>
        <v>0</v>
      </c>
      <c r="AK92" s="106">
        <f t="shared" si="37"/>
        <v>0</v>
      </c>
      <c r="AL92" s="106">
        <f t="shared" si="37"/>
        <v>0</v>
      </c>
      <c r="AM92" s="106">
        <f t="shared" si="37"/>
        <v>0</v>
      </c>
      <c r="AN92" s="184">
        <f t="shared" ref="AN92" si="38">AN91</f>
        <v>0</v>
      </c>
      <c r="AO92" s="26"/>
      <c r="AP92" s="26"/>
      <c r="AQ92" s="35">
        <f>+C92-AN92</f>
        <v>0</v>
      </c>
      <c r="AR92" s="32"/>
      <c r="AS92" s="35"/>
      <c r="AT92" s="36"/>
      <c r="AU92" s="36"/>
    </row>
    <row r="93" spans="1:47" ht="23.25" x14ac:dyDescent="0.35">
      <c r="A93" s="422" t="str">
        <f>'RESUMO '!A47</f>
        <v>27.0</v>
      </c>
      <c r="B93" s="98" t="str">
        <f>'RESUMO '!B47</f>
        <v>ADMINISTRAÇÃO LOCAL</v>
      </c>
      <c r="C93" s="400">
        <f>'RESUMO '!C48</f>
        <v>0</v>
      </c>
      <c r="D93" s="149">
        <v>2.777E-2</v>
      </c>
      <c r="E93" s="149">
        <v>2.777E-2</v>
      </c>
      <c r="F93" s="149">
        <v>2.777E-2</v>
      </c>
      <c r="G93" s="149">
        <v>2.777E-2</v>
      </c>
      <c r="H93" s="149">
        <v>2.777E-2</v>
      </c>
      <c r="I93" s="149">
        <v>2.777E-2</v>
      </c>
      <c r="J93" s="149">
        <v>2.777E-2</v>
      </c>
      <c r="K93" s="149">
        <v>2.777E-2</v>
      </c>
      <c r="L93" s="149">
        <v>2.777E-2</v>
      </c>
      <c r="M93" s="149">
        <v>2.777E-2</v>
      </c>
      <c r="N93" s="158">
        <v>2.777E-2</v>
      </c>
      <c r="O93" s="155">
        <v>2.777E-2</v>
      </c>
      <c r="P93" s="149">
        <v>2.777E-2</v>
      </c>
      <c r="Q93" s="149">
        <v>2.777E-2</v>
      </c>
      <c r="R93" s="149">
        <v>2.777E-2</v>
      </c>
      <c r="S93" s="149">
        <v>2.777E-2</v>
      </c>
      <c r="T93" s="149">
        <v>2.777E-2</v>
      </c>
      <c r="U93" s="149">
        <v>2.777E-2</v>
      </c>
      <c r="V93" s="149">
        <v>2.777E-2</v>
      </c>
      <c r="W93" s="149">
        <v>2.777E-2</v>
      </c>
      <c r="X93" s="149">
        <v>2.777E-2</v>
      </c>
      <c r="Y93" s="149">
        <v>2.777E-2</v>
      </c>
      <c r="Z93" s="149">
        <v>2.777E-2</v>
      </c>
      <c r="AA93" s="158">
        <v>2.777E-2</v>
      </c>
      <c r="AB93" s="155">
        <v>2.777E-2</v>
      </c>
      <c r="AC93" s="149">
        <v>2.777E-2</v>
      </c>
      <c r="AD93" s="149">
        <v>2.777E-2</v>
      </c>
      <c r="AE93" s="149">
        <v>2.777E-2</v>
      </c>
      <c r="AF93" s="149">
        <v>2.777E-2</v>
      </c>
      <c r="AG93" s="149">
        <v>2.777E-2</v>
      </c>
      <c r="AH93" s="149">
        <v>2.777E-2</v>
      </c>
      <c r="AI93" s="149">
        <v>2.777E-2</v>
      </c>
      <c r="AJ93" s="149">
        <v>2.777E-2</v>
      </c>
      <c r="AK93" s="149">
        <v>2.777E-2</v>
      </c>
      <c r="AL93" s="149">
        <v>2.777E-2</v>
      </c>
      <c r="AM93" s="149">
        <v>2.8050000000000574E-2</v>
      </c>
      <c r="AN93" s="185">
        <f>SUM(D93:AM93)</f>
        <v>1</v>
      </c>
      <c r="AO93" s="26"/>
      <c r="AP93" s="26"/>
      <c r="AQ93" s="306">
        <f>100%-AN93</f>
        <v>0</v>
      </c>
      <c r="AR93" s="32"/>
      <c r="AS93" s="35"/>
      <c r="AT93" s="36"/>
      <c r="AU93" s="36"/>
    </row>
    <row r="94" spans="1:47" ht="23.25" x14ac:dyDescent="0.35">
      <c r="A94" s="423"/>
      <c r="B94" s="70" t="str">
        <f>'RESUMO '!B48</f>
        <v>(         %)</v>
      </c>
      <c r="C94" s="401"/>
      <c r="D94" s="79">
        <f>$C$93*D93</f>
        <v>0</v>
      </c>
      <c r="E94" s="79">
        <f t="shared" ref="E94:AM94" si="39">$C$93*E93</f>
        <v>0</v>
      </c>
      <c r="F94" s="79">
        <f t="shared" si="39"/>
        <v>0</v>
      </c>
      <c r="G94" s="79">
        <f t="shared" si="39"/>
        <v>0</v>
      </c>
      <c r="H94" s="79">
        <f t="shared" si="39"/>
        <v>0</v>
      </c>
      <c r="I94" s="79">
        <f t="shared" si="39"/>
        <v>0</v>
      </c>
      <c r="J94" s="79">
        <f t="shared" si="39"/>
        <v>0</v>
      </c>
      <c r="K94" s="79">
        <f t="shared" si="39"/>
        <v>0</v>
      </c>
      <c r="L94" s="79">
        <f t="shared" si="39"/>
        <v>0</v>
      </c>
      <c r="M94" s="79">
        <f t="shared" si="39"/>
        <v>0</v>
      </c>
      <c r="N94" s="79">
        <f t="shared" si="39"/>
        <v>0</v>
      </c>
      <c r="O94" s="79">
        <f t="shared" si="39"/>
        <v>0</v>
      </c>
      <c r="P94" s="79">
        <f t="shared" si="39"/>
        <v>0</v>
      </c>
      <c r="Q94" s="79">
        <f t="shared" si="39"/>
        <v>0</v>
      </c>
      <c r="R94" s="79">
        <f t="shared" si="39"/>
        <v>0</v>
      </c>
      <c r="S94" s="79">
        <f t="shared" si="39"/>
        <v>0</v>
      </c>
      <c r="T94" s="79">
        <f t="shared" si="39"/>
        <v>0</v>
      </c>
      <c r="U94" s="79">
        <f t="shared" si="39"/>
        <v>0</v>
      </c>
      <c r="V94" s="79">
        <f t="shared" si="39"/>
        <v>0</v>
      </c>
      <c r="W94" s="79">
        <f t="shared" si="39"/>
        <v>0</v>
      </c>
      <c r="X94" s="79">
        <f t="shared" si="39"/>
        <v>0</v>
      </c>
      <c r="Y94" s="79">
        <f t="shared" si="39"/>
        <v>0</v>
      </c>
      <c r="Z94" s="79">
        <f t="shared" si="39"/>
        <v>0</v>
      </c>
      <c r="AA94" s="79">
        <f t="shared" si="39"/>
        <v>0</v>
      </c>
      <c r="AB94" s="79">
        <f t="shared" si="39"/>
        <v>0</v>
      </c>
      <c r="AC94" s="79">
        <f t="shared" si="39"/>
        <v>0</v>
      </c>
      <c r="AD94" s="79">
        <f t="shared" si="39"/>
        <v>0</v>
      </c>
      <c r="AE94" s="79">
        <f t="shared" si="39"/>
        <v>0</v>
      </c>
      <c r="AF94" s="79">
        <f t="shared" si="39"/>
        <v>0</v>
      </c>
      <c r="AG94" s="79">
        <f t="shared" si="39"/>
        <v>0</v>
      </c>
      <c r="AH94" s="79">
        <f t="shared" si="39"/>
        <v>0</v>
      </c>
      <c r="AI94" s="79">
        <f t="shared" si="39"/>
        <v>0</v>
      </c>
      <c r="AJ94" s="79">
        <f t="shared" si="39"/>
        <v>0</v>
      </c>
      <c r="AK94" s="79">
        <f t="shared" si="39"/>
        <v>0</v>
      </c>
      <c r="AL94" s="79">
        <f t="shared" si="39"/>
        <v>0</v>
      </c>
      <c r="AM94" s="79">
        <f t="shared" si="39"/>
        <v>0</v>
      </c>
      <c r="AN94" s="186">
        <f>SUM(D94:AM94)</f>
        <v>0</v>
      </c>
      <c r="AO94" s="26"/>
      <c r="AP94" s="26"/>
      <c r="AQ94" s="35"/>
      <c r="AR94" s="32"/>
      <c r="AS94" s="35"/>
      <c r="AT94" s="36"/>
      <c r="AU94" s="36"/>
    </row>
    <row r="95" spans="1:47" ht="23.25" x14ac:dyDescent="0.35">
      <c r="A95" s="423"/>
      <c r="B95" s="107" t="s">
        <v>2030</v>
      </c>
      <c r="C95" s="68">
        <f>C93</f>
        <v>0</v>
      </c>
      <c r="D95" s="80">
        <f>D94</f>
        <v>0</v>
      </c>
      <c r="E95" s="81">
        <f t="shared" ref="E95:AM95" si="40">E94+D95</f>
        <v>0</v>
      </c>
      <c r="F95" s="81">
        <f t="shared" si="40"/>
        <v>0</v>
      </c>
      <c r="G95" s="81">
        <f t="shared" si="40"/>
        <v>0</v>
      </c>
      <c r="H95" s="81">
        <f t="shared" si="40"/>
        <v>0</v>
      </c>
      <c r="I95" s="81">
        <f t="shared" si="40"/>
        <v>0</v>
      </c>
      <c r="J95" s="81">
        <f t="shared" si="40"/>
        <v>0</v>
      </c>
      <c r="K95" s="81">
        <f t="shared" si="40"/>
        <v>0</v>
      </c>
      <c r="L95" s="81">
        <f t="shared" si="40"/>
        <v>0</v>
      </c>
      <c r="M95" s="81">
        <f t="shared" si="40"/>
        <v>0</v>
      </c>
      <c r="N95" s="82">
        <f t="shared" si="40"/>
        <v>0</v>
      </c>
      <c r="O95" s="83">
        <f t="shared" si="40"/>
        <v>0</v>
      </c>
      <c r="P95" s="81">
        <f t="shared" si="40"/>
        <v>0</v>
      </c>
      <c r="Q95" s="81">
        <f t="shared" si="40"/>
        <v>0</v>
      </c>
      <c r="R95" s="81">
        <f t="shared" si="40"/>
        <v>0</v>
      </c>
      <c r="S95" s="81">
        <f t="shared" si="40"/>
        <v>0</v>
      </c>
      <c r="T95" s="81">
        <f t="shared" si="40"/>
        <v>0</v>
      </c>
      <c r="U95" s="81">
        <f t="shared" si="40"/>
        <v>0</v>
      </c>
      <c r="V95" s="84">
        <f t="shared" si="40"/>
        <v>0</v>
      </c>
      <c r="W95" s="81">
        <f t="shared" si="40"/>
        <v>0</v>
      </c>
      <c r="X95" s="81">
        <f t="shared" si="40"/>
        <v>0</v>
      </c>
      <c r="Y95" s="81">
        <f t="shared" si="40"/>
        <v>0</v>
      </c>
      <c r="Z95" s="81">
        <f t="shared" si="40"/>
        <v>0</v>
      </c>
      <c r="AA95" s="82">
        <f t="shared" si="40"/>
        <v>0</v>
      </c>
      <c r="AB95" s="83">
        <f t="shared" si="40"/>
        <v>0</v>
      </c>
      <c r="AC95" s="81">
        <f t="shared" si="40"/>
        <v>0</v>
      </c>
      <c r="AD95" s="81">
        <f t="shared" si="40"/>
        <v>0</v>
      </c>
      <c r="AE95" s="81">
        <f t="shared" si="40"/>
        <v>0</v>
      </c>
      <c r="AF95" s="81">
        <f t="shared" si="40"/>
        <v>0</v>
      </c>
      <c r="AG95" s="81">
        <f t="shared" si="40"/>
        <v>0</v>
      </c>
      <c r="AH95" s="81">
        <f t="shared" si="40"/>
        <v>0</v>
      </c>
      <c r="AI95" s="81">
        <f t="shared" si="40"/>
        <v>0</v>
      </c>
      <c r="AJ95" s="81">
        <f t="shared" si="40"/>
        <v>0</v>
      </c>
      <c r="AK95" s="81">
        <f>AK94+AJ95</f>
        <v>0</v>
      </c>
      <c r="AL95" s="81">
        <f t="shared" si="40"/>
        <v>0</v>
      </c>
      <c r="AM95" s="81">
        <f t="shared" si="40"/>
        <v>0</v>
      </c>
      <c r="AN95" s="187">
        <f>AN94</f>
        <v>0</v>
      </c>
      <c r="AO95" s="26"/>
      <c r="AP95" s="26"/>
      <c r="AQ95" s="35">
        <f>+C95-AN95</f>
        <v>0</v>
      </c>
      <c r="AR95" s="32"/>
      <c r="AS95" s="35"/>
      <c r="AT95" s="36"/>
      <c r="AU95" s="36"/>
    </row>
    <row r="96" spans="1:47" ht="24" thickBot="1" x14ac:dyDescent="0.4">
      <c r="A96" s="188"/>
      <c r="B96" s="108"/>
      <c r="C96" s="108"/>
      <c r="D96" s="108"/>
      <c r="E96" s="109"/>
      <c r="F96" s="109"/>
      <c r="G96" s="109"/>
      <c r="H96" s="109"/>
      <c r="I96" s="109"/>
      <c r="J96" s="109"/>
      <c r="K96" s="109"/>
      <c r="L96" s="109"/>
      <c r="M96" s="109"/>
      <c r="N96" s="110"/>
      <c r="O96" s="111"/>
      <c r="P96" s="109"/>
      <c r="Q96" s="109"/>
      <c r="R96" s="109"/>
      <c r="S96" s="109"/>
      <c r="T96" s="109"/>
      <c r="U96" s="109"/>
      <c r="V96" s="112"/>
      <c r="W96" s="109"/>
      <c r="X96" s="109"/>
      <c r="Y96" s="109"/>
      <c r="Z96" s="109"/>
      <c r="AA96" s="110"/>
      <c r="AB96" s="111"/>
      <c r="AC96" s="109"/>
      <c r="AD96" s="109"/>
      <c r="AE96" s="109"/>
      <c r="AF96" s="109"/>
      <c r="AG96" s="109"/>
      <c r="AH96" s="109"/>
      <c r="AI96" s="109"/>
      <c r="AJ96" s="109"/>
      <c r="AK96" s="109"/>
      <c r="AL96" s="109"/>
      <c r="AM96" s="109"/>
      <c r="AN96" s="189"/>
      <c r="AO96" s="26"/>
      <c r="AP96" s="26"/>
      <c r="AQ96" s="35"/>
      <c r="AR96" s="32"/>
      <c r="AS96" s="35"/>
      <c r="AT96" s="36"/>
      <c r="AU96" s="36"/>
    </row>
    <row r="97" spans="1:48" ht="28.5" thickBot="1" x14ac:dyDescent="0.45">
      <c r="A97" s="420" t="s">
        <v>1576</v>
      </c>
      <c r="B97" s="421"/>
      <c r="C97" s="113">
        <f>C95+C92+C85</f>
        <v>0</v>
      </c>
      <c r="D97" s="113">
        <f t="shared" ref="D97:AN97" si="41">D94+D91+D84</f>
        <v>0</v>
      </c>
      <c r="E97" s="113">
        <f t="shared" si="41"/>
        <v>0</v>
      </c>
      <c r="F97" s="113">
        <f t="shared" si="41"/>
        <v>0</v>
      </c>
      <c r="G97" s="113">
        <f t="shared" si="41"/>
        <v>0</v>
      </c>
      <c r="H97" s="113">
        <f t="shared" si="41"/>
        <v>0</v>
      </c>
      <c r="I97" s="113">
        <f t="shared" si="41"/>
        <v>0</v>
      </c>
      <c r="J97" s="113">
        <f t="shared" si="41"/>
        <v>0</v>
      </c>
      <c r="K97" s="113">
        <f t="shared" si="41"/>
        <v>0</v>
      </c>
      <c r="L97" s="113">
        <f t="shared" si="41"/>
        <v>0</v>
      </c>
      <c r="M97" s="113">
        <f t="shared" si="41"/>
        <v>0</v>
      </c>
      <c r="N97" s="113">
        <f t="shared" si="41"/>
        <v>0</v>
      </c>
      <c r="O97" s="113">
        <f t="shared" si="41"/>
        <v>0</v>
      </c>
      <c r="P97" s="113">
        <f t="shared" si="41"/>
        <v>0</v>
      </c>
      <c r="Q97" s="113">
        <f t="shared" si="41"/>
        <v>0</v>
      </c>
      <c r="R97" s="113">
        <f t="shared" si="41"/>
        <v>0</v>
      </c>
      <c r="S97" s="113">
        <f t="shared" si="41"/>
        <v>0</v>
      </c>
      <c r="T97" s="113">
        <f t="shared" si="41"/>
        <v>0</v>
      </c>
      <c r="U97" s="113">
        <f t="shared" si="41"/>
        <v>0</v>
      </c>
      <c r="V97" s="113">
        <f t="shared" si="41"/>
        <v>0</v>
      </c>
      <c r="W97" s="113">
        <f t="shared" si="41"/>
        <v>0</v>
      </c>
      <c r="X97" s="113">
        <f t="shared" si="41"/>
        <v>0</v>
      </c>
      <c r="Y97" s="113">
        <f t="shared" si="41"/>
        <v>0</v>
      </c>
      <c r="Z97" s="113">
        <f t="shared" si="41"/>
        <v>0</v>
      </c>
      <c r="AA97" s="113">
        <f t="shared" si="41"/>
        <v>0</v>
      </c>
      <c r="AB97" s="113">
        <f t="shared" si="41"/>
        <v>0</v>
      </c>
      <c r="AC97" s="113">
        <f t="shared" si="41"/>
        <v>0</v>
      </c>
      <c r="AD97" s="113">
        <f t="shared" si="41"/>
        <v>0</v>
      </c>
      <c r="AE97" s="113">
        <f t="shared" si="41"/>
        <v>0</v>
      </c>
      <c r="AF97" s="113">
        <f t="shared" si="41"/>
        <v>0</v>
      </c>
      <c r="AG97" s="113">
        <f t="shared" si="41"/>
        <v>0</v>
      </c>
      <c r="AH97" s="113">
        <f t="shared" si="41"/>
        <v>0</v>
      </c>
      <c r="AI97" s="113">
        <f t="shared" si="41"/>
        <v>0</v>
      </c>
      <c r="AJ97" s="113">
        <f t="shared" si="41"/>
        <v>0</v>
      </c>
      <c r="AK97" s="113">
        <f t="shared" si="41"/>
        <v>0</v>
      </c>
      <c r="AL97" s="113">
        <f t="shared" si="41"/>
        <v>0</v>
      </c>
      <c r="AM97" s="113">
        <f t="shared" si="41"/>
        <v>0</v>
      </c>
      <c r="AN97" s="190">
        <f t="shared" si="41"/>
        <v>0</v>
      </c>
      <c r="AO97" s="26"/>
      <c r="AQ97" s="35">
        <f>SUM(D97:AM97)-C97</f>
        <v>0</v>
      </c>
      <c r="AR97" s="32"/>
      <c r="AS97" s="35"/>
      <c r="AT97" s="25"/>
      <c r="AV97" s="27"/>
    </row>
    <row r="98" spans="1:48" ht="28.5" thickBot="1" x14ac:dyDescent="0.45">
      <c r="A98" s="392" t="s">
        <v>2031</v>
      </c>
      <c r="B98" s="393"/>
      <c r="C98" s="191"/>
      <c r="D98" s="192">
        <f>D97</f>
        <v>0</v>
      </c>
      <c r="E98" s="192">
        <f>E97+D98</f>
        <v>0</v>
      </c>
      <c r="F98" s="192">
        <f t="shared" ref="F98:AL98" si="42">F97+E98</f>
        <v>0</v>
      </c>
      <c r="G98" s="192">
        <f t="shared" si="42"/>
        <v>0</v>
      </c>
      <c r="H98" s="192">
        <f t="shared" si="42"/>
        <v>0</v>
      </c>
      <c r="I98" s="192">
        <f t="shared" si="42"/>
        <v>0</v>
      </c>
      <c r="J98" s="192">
        <f t="shared" si="42"/>
        <v>0</v>
      </c>
      <c r="K98" s="192">
        <f t="shared" si="42"/>
        <v>0</v>
      </c>
      <c r="L98" s="192">
        <f t="shared" si="42"/>
        <v>0</v>
      </c>
      <c r="M98" s="192">
        <f t="shared" si="42"/>
        <v>0</v>
      </c>
      <c r="N98" s="192">
        <f t="shared" si="42"/>
        <v>0</v>
      </c>
      <c r="O98" s="192">
        <f t="shared" si="42"/>
        <v>0</v>
      </c>
      <c r="P98" s="192">
        <f t="shared" si="42"/>
        <v>0</v>
      </c>
      <c r="Q98" s="192">
        <f t="shared" si="42"/>
        <v>0</v>
      </c>
      <c r="R98" s="192">
        <f t="shared" si="42"/>
        <v>0</v>
      </c>
      <c r="S98" s="192">
        <f t="shared" si="42"/>
        <v>0</v>
      </c>
      <c r="T98" s="192">
        <f t="shared" si="42"/>
        <v>0</v>
      </c>
      <c r="U98" s="192">
        <f t="shared" si="42"/>
        <v>0</v>
      </c>
      <c r="V98" s="192">
        <f t="shared" si="42"/>
        <v>0</v>
      </c>
      <c r="W98" s="192">
        <f t="shared" si="42"/>
        <v>0</v>
      </c>
      <c r="X98" s="192">
        <f t="shared" si="42"/>
        <v>0</v>
      </c>
      <c r="Y98" s="192">
        <f t="shared" si="42"/>
        <v>0</v>
      </c>
      <c r="Z98" s="192">
        <f t="shared" si="42"/>
        <v>0</v>
      </c>
      <c r="AA98" s="192">
        <f t="shared" si="42"/>
        <v>0</v>
      </c>
      <c r="AB98" s="192">
        <f t="shared" si="42"/>
        <v>0</v>
      </c>
      <c r="AC98" s="192">
        <f t="shared" si="42"/>
        <v>0</v>
      </c>
      <c r="AD98" s="192">
        <f t="shared" si="42"/>
        <v>0</v>
      </c>
      <c r="AE98" s="192">
        <f t="shared" si="42"/>
        <v>0</v>
      </c>
      <c r="AF98" s="192">
        <f t="shared" si="42"/>
        <v>0</v>
      </c>
      <c r="AG98" s="192">
        <f t="shared" si="42"/>
        <v>0</v>
      </c>
      <c r="AH98" s="192">
        <f t="shared" si="42"/>
        <v>0</v>
      </c>
      <c r="AI98" s="192">
        <f t="shared" si="42"/>
        <v>0</v>
      </c>
      <c r="AJ98" s="192">
        <f t="shared" si="42"/>
        <v>0</v>
      </c>
      <c r="AK98" s="192">
        <f t="shared" si="42"/>
        <v>0</v>
      </c>
      <c r="AL98" s="192">
        <f t="shared" si="42"/>
        <v>0</v>
      </c>
      <c r="AM98" s="192">
        <f>AM97+AL98</f>
        <v>0</v>
      </c>
      <c r="AN98" s="193"/>
      <c r="AQ98" s="35"/>
    </row>
    <row r="99" spans="1:48" ht="18.75" thickTop="1" x14ac:dyDescent="0.25"/>
  </sheetData>
  <mergeCells count="121">
    <mergeCell ref="A5:A6"/>
    <mergeCell ref="B5:B6"/>
    <mergeCell ref="C5:C6"/>
    <mergeCell ref="AN5:AN6"/>
    <mergeCell ref="A7:A9"/>
    <mergeCell ref="B7:B9"/>
    <mergeCell ref="C7:C9"/>
    <mergeCell ref="AN7:AN8"/>
    <mergeCell ref="A16:A18"/>
    <mergeCell ref="B16:B18"/>
    <mergeCell ref="C16:C18"/>
    <mergeCell ref="AN16:AN17"/>
    <mergeCell ref="A19:A21"/>
    <mergeCell ref="B19:B21"/>
    <mergeCell ref="C19:C21"/>
    <mergeCell ref="AN19:AN20"/>
    <mergeCell ref="A10:A12"/>
    <mergeCell ref="B10:B12"/>
    <mergeCell ref="C10:C12"/>
    <mergeCell ref="AN10:AN11"/>
    <mergeCell ref="A13:A15"/>
    <mergeCell ref="B13:B15"/>
    <mergeCell ref="C13:C15"/>
    <mergeCell ref="AN13:AN14"/>
    <mergeCell ref="A28:A30"/>
    <mergeCell ref="B28:B30"/>
    <mergeCell ref="C28:C30"/>
    <mergeCell ref="AN28:AN29"/>
    <mergeCell ref="A31:A33"/>
    <mergeCell ref="B31:B33"/>
    <mergeCell ref="C31:C33"/>
    <mergeCell ref="AN31:AN32"/>
    <mergeCell ref="A22:A24"/>
    <mergeCell ref="B22:B24"/>
    <mergeCell ref="C22:C24"/>
    <mergeCell ref="AN22:AN23"/>
    <mergeCell ref="A25:A27"/>
    <mergeCell ref="B25:B27"/>
    <mergeCell ref="C25:C27"/>
    <mergeCell ref="AN25:AN26"/>
    <mergeCell ref="A40:A42"/>
    <mergeCell ref="B40:B42"/>
    <mergeCell ref="C40:C42"/>
    <mergeCell ref="AN40:AN41"/>
    <mergeCell ref="A43:A45"/>
    <mergeCell ref="B43:B45"/>
    <mergeCell ref="C43:C45"/>
    <mergeCell ref="AN43:AN44"/>
    <mergeCell ref="A34:A36"/>
    <mergeCell ref="B34:B36"/>
    <mergeCell ref="C34:C36"/>
    <mergeCell ref="AN34:AN35"/>
    <mergeCell ref="A37:A39"/>
    <mergeCell ref="B37:B39"/>
    <mergeCell ref="C37:C39"/>
    <mergeCell ref="AN37:AN38"/>
    <mergeCell ref="A52:A54"/>
    <mergeCell ref="B52:B54"/>
    <mergeCell ref="C52:C54"/>
    <mergeCell ref="AN52:AN53"/>
    <mergeCell ref="A55:A57"/>
    <mergeCell ref="B55:B57"/>
    <mergeCell ref="C55:C57"/>
    <mergeCell ref="AN55:AN56"/>
    <mergeCell ref="A46:A48"/>
    <mergeCell ref="B46:B48"/>
    <mergeCell ref="C46:C48"/>
    <mergeCell ref="AN46:AN47"/>
    <mergeCell ref="A49:A51"/>
    <mergeCell ref="B49:B51"/>
    <mergeCell ref="C49:C51"/>
    <mergeCell ref="AN49:AN50"/>
    <mergeCell ref="A64:A66"/>
    <mergeCell ref="B64:B66"/>
    <mergeCell ref="C64:C66"/>
    <mergeCell ref="AN64:AN65"/>
    <mergeCell ref="A67:A69"/>
    <mergeCell ref="B67:B69"/>
    <mergeCell ref="C67:C69"/>
    <mergeCell ref="AN67:AN68"/>
    <mergeCell ref="A58:A60"/>
    <mergeCell ref="B58:B60"/>
    <mergeCell ref="C58:C60"/>
    <mergeCell ref="AN58:AN59"/>
    <mergeCell ref="A61:A63"/>
    <mergeCell ref="B61:B63"/>
    <mergeCell ref="C61:C63"/>
    <mergeCell ref="AN61:AN62"/>
    <mergeCell ref="AN79:AN80"/>
    <mergeCell ref="A70:A72"/>
    <mergeCell ref="B70:B72"/>
    <mergeCell ref="C70:C72"/>
    <mergeCell ref="AN70:AN71"/>
    <mergeCell ref="A73:A75"/>
    <mergeCell ref="B73:B75"/>
    <mergeCell ref="C73:C75"/>
    <mergeCell ref="AN73:AN74"/>
    <mergeCell ref="A1:C4"/>
    <mergeCell ref="A98:B98"/>
    <mergeCell ref="A82:A85"/>
    <mergeCell ref="A89:A92"/>
    <mergeCell ref="C93:C94"/>
    <mergeCell ref="D3:N4"/>
    <mergeCell ref="D1:N2"/>
    <mergeCell ref="O1:AA2"/>
    <mergeCell ref="AB1:AN2"/>
    <mergeCell ref="AB3:AN4"/>
    <mergeCell ref="O3:AA4"/>
    <mergeCell ref="A97:B97"/>
    <mergeCell ref="A86:A88"/>
    <mergeCell ref="B86:B88"/>
    <mergeCell ref="C86:C88"/>
    <mergeCell ref="AN86:AN87"/>
    <mergeCell ref="A93:A95"/>
    <mergeCell ref="A76:A78"/>
    <mergeCell ref="B76:B78"/>
    <mergeCell ref="C76:C78"/>
    <mergeCell ref="AN76:AN77"/>
    <mergeCell ref="A79:A81"/>
    <mergeCell ref="B79:B81"/>
    <mergeCell ref="C79:C81"/>
  </mergeCells>
  <conditionalFormatting sqref="D53">
    <cfRule type="aboveAverage" dxfId="243" priority="141" aboveAverage="0"/>
    <cfRule type="top10" dxfId="242" priority="142" rank="10"/>
    <cfRule type="containsText" dxfId="241" priority="144" operator="containsText" text=" ">
      <formula>NOT(ISERROR(SEARCH(" ",D53)))</formula>
    </cfRule>
  </conditionalFormatting>
  <conditionalFormatting sqref="D56">
    <cfRule type="aboveAverage" dxfId="240" priority="533" aboveAverage="0"/>
    <cfRule type="top10" dxfId="239" priority="534" rank="10"/>
    <cfRule type="containsText" dxfId="238" priority="536" operator="containsText" text=" ">
      <formula>NOT(ISERROR(SEARCH(" ",D56)))</formula>
    </cfRule>
  </conditionalFormatting>
  <conditionalFormatting sqref="D41:I41 AC41:AM41">
    <cfRule type="aboveAverage" dxfId="237" priority="253" aboveAverage="0"/>
    <cfRule type="top10" dxfId="236" priority="254" rank="10"/>
    <cfRule type="containsText" dxfId="235" priority="256" operator="containsText" text=" ">
      <formula>NOT(ISERROR(SEARCH(" ",D41)))</formula>
    </cfRule>
  </conditionalFormatting>
  <conditionalFormatting sqref="D20:J20 O20:AM20">
    <cfRule type="aboveAverage" dxfId="234" priority="189" aboveAverage="0"/>
    <cfRule type="top10" dxfId="233" priority="190" rank="10"/>
    <cfRule type="containsText" dxfId="232" priority="192" operator="containsText" text=" ">
      <formula>NOT(ISERROR(SEARCH(" ",D20)))</formula>
    </cfRule>
  </conditionalFormatting>
  <conditionalFormatting sqref="D50:AF50 AL50:AM50">
    <cfRule type="aboveAverage" dxfId="231" priority="549" aboveAverage="0"/>
    <cfRule type="top10" dxfId="230" priority="550" rank="10"/>
    <cfRule type="containsText" dxfId="229" priority="552" operator="containsText" text=" ">
      <formula>NOT(ISERROR(SEARCH(" ",D50)))</formula>
    </cfRule>
  </conditionalFormatting>
  <conditionalFormatting sqref="D68:AG68">
    <cfRule type="aboveAverage" dxfId="228" priority="501" aboveAverage="0"/>
    <cfRule type="top10" dxfId="227" priority="502" rank="10"/>
    <cfRule type="containsText" dxfId="226" priority="504" operator="containsText" text=" ">
      <formula>NOT(ISERROR(SEARCH(" ",D68)))</formula>
    </cfRule>
  </conditionalFormatting>
  <conditionalFormatting sqref="D77:AK77">
    <cfRule type="aboveAverage" dxfId="225" priority="477" aboveAverage="0"/>
    <cfRule type="top10" dxfId="224" priority="478" rank="10"/>
    <cfRule type="containsText" dxfId="223" priority="480" operator="containsText" text=" ">
      <formula>NOT(ISERROR(SEARCH(" ",D77)))</formula>
    </cfRule>
  </conditionalFormatting>
  <conditionalFormatting sqref="D8:AM8">
    <cfRule type="cellIs" dxfId="222" priority="217" operator="equal">
      <formula>" "</formula>
    </cfRule>
    <cfRule type="cellIs" dxfId="221" priority="218" operator="equal">
      <formula>" "</formula>
    </cfRule>
    <cfRule type="cellIs" dxfId="220" priority="219" operator="equal">
      <formula>" "</formula>
    </cfRule>
    <cfRule type="cellIs" dxfId="219" priority="220" operator="equal">
      <formula>"A"</formula>
    </cfRule>
    <cfRule type="aboveAverage" dxfId="218" priority="221" aboveAverage="0"/>
    <cfRule type="top10" dxfId="217" priority="222" rank="10"/>
    <cfRule type="containsText" dxfId="216" priority="223" operator="containsText" text=".">
      <formula>NOT(ISERROR(SEARCH(".",D8)))</formula>
    </cfRule>
    <cfRule type="containsText" dxfId="215" priority="224" operator="containsText" text=" ">
      <formula>NOT(ISERROR(SEARCH(" ",D8)))</formula>
    </cfRule>
  </conditionalFormatting>
  <conditionalFormatting sqref="D11:AM11">
    <cfRule type="cellIs" dxfId="214" priority="209" operator="equal">
      <formula>" "</formula>
    </cfRule>
    <cfRule type="cellIs" dxfId="213" priority="210" operator="equal">
      <formula>" "</formula>
    </cfRule>
    <cfRule type="cellIs" dxfId="212" priority="211" operator="equal">
      <formula>" "</formula>
    </cfRule>
    <cfRule type="cellIs" dxfId="211" priority="212" operator="equal">
      <formula>"A"</formula>
    </cfRule>
    <cfRule type="aboveAverage" dxfId="210" priority="213" aboveAverage="0"/>
    <cfRule type="top10" dxfId="209" priority="214" rank="10"/>
    <cfRule type="containsText" dxfId="208" priority="215" operator="containsText" text=".">
      <formula>NOT(ISERROR(SEARCH(".",D11)))</formula>
    </cfRule>
    <cfRule type="containsText" dxfId="207" priority="216" operator="containsText" text=" ">
      <formula>NOT(ISERROR(SEARCH(" ",D11)))</formula>
    </cfRule>
  </conditionalFormatting>
  <conditionalFormatting sqref="D14:AM14">
    <cfRule type="cellIs" dxfId="206" priority="201" operator="equal">
      <formula>" "</formula>
    </cfRule>
    <cfRule type="cellIs" dxfId="205" priority="202" operator="equal">
      <formula>" "</formula>
    </cfRule>
    <cfRule type="cellIs" dxfId="204" priority="203" operator="equal">
      <formula>" "</formula>
    </cfRule>
    <cfRule type="cellIs" dxfId="203" priority="204" operator="equal">
      <formula>"A"</formula>
    </cfRule>
    <cfRule type="aboveAverage" dxfId="202" priority="205" aboveAverage="0"/>
    <cfRule type="top10" dxfId="201" priority="206" rank="10"/>
    <cfRule type="containsText" dxfId="200" priority="207" operator="containsText" text=".">
      <formula>NOT(ISERROR(SEARCH(".",D14)))</formula>
    </cfRule>
    <cfRule type="containsText" dxfId="199" priority="208" operator="containsText" text=" ">
      <formula>NOT(ISERROR(SEARCH(" ",D14)))</formula>
    </cfRule>
  </conditionalFormatting>
  <conditionalFormatting sqref="D17:AM17">
    <cfRule type="cellIs" dxfId="198" priority="193" operator="equal">
      <formula>" "</formula>
    </cfRule>
    <cfRule type="cellIs" dxfId="197" priority="194" operator="equal">
      <formula>" "</formula>
    </cfRule>
    <cfRule type="cellIs" dxfId="196" priority="195" operator="equal">
      <formula>" "</formula>
    </cfRule>
    <cfRule type="cellIs" dxfId="195" priority="196" operator="equal">
      <formula>"A"</formula>
    </cfRule>
    <cfRule type="aboveAverage" dxfId="194" priority="197" aboveAverage="0"/>
    <cfRule type="top10" dxfId="193" priority="198" rank="10"/>
    <cfRule type="containsText" dxfId="192" priority="199" operator="containsText" text=".">
      <formula>NOT(ISERROR(SEARCH(".",D17)))</formula>
    </cfRule>
    <cfRule type="containsText" dxfId="191" priority="200" operator="containsText" text=" ">
      <formula>NOT(ISERROR(SEARCH(" ",D17)))</formula>
    </cfRule>
  </conditionalFormatting>
  <conditionalFormatting sqref="D20:AM20">
    <cfRule type="cellIs" dxfId="190" priority="113" operator="equal">
      <formula>" "</formula>
    </cfRule>
    <cfRule type="cellIs" dxfId="189" priority="114" operator="equal">
      <formula>" "</formula>
    </cfRule>
    <cfRule type="cellIs" dxfId="188" priority="115" operator="equal">
      <formula>" "</formula>
    </cfRule>
    <cfRule type="cellIs" dxfId="187" priority="116" operator="equal">
      <formula>"A"</formula>
    </cfRule>
    <cfRule type="containsText" dxfId="186" priority="119" operator="containsText" text=".">
      <formula>NOT(ISERROR(SEARCH(".",D20)))</formula>
    </cfRule>
  </conditionalFormatting>
  <conditionalFormatting sqref="D23:AM23">
    <cfRule type="cellIs" dxfId="185" priority="177" operator="equal">
      <formula>" "</formula>
    </cfRule>
    <cfRule type="cellIs" dxfId="184" priority="178" operator="equal">
      <formula>" "</formula>
    </cfRule>
    <cfRule type="cellIs" dxfId="183" priority="179" operator="equal">
      <formula>" "</formula>
    </cfRule>
    <cfRule type="cellIs" dxfId="182" priority="180" operator="equal">
      <formula>"A"</formula>
    </cfRule>
    <cfRule type="aboveAverage" dxfId="181" priority="181" aboveAverage="0"/>
    <cfRule type="top10" dxfId="180" priority="182" rank="10"/>
    <cfRule type="containsText" dxfId="179" priority="183" operator="containsText" text=".">
      <formula>NOT(ISERROR(SEARCH(".",D23)))</formula>
    </cfRule>
    <cfRule type="containsText" dxfId="178" priority="184" operator="containsText" text=" ">
      <formula>NOT(ISERROR(SEARCH(" ",D23)))</formula>
    </cfRule>
  </conditionalFormatting>
  <conditionalFormatting sqref="D26:AM26">
    <cfRule type="cellIs" dxfId="177" priority="169" operator="equal">
      <formula>" "</formula>
    </cfRule>
    <cfRule type="cellIs" dxfId="176" priority="170" operator="equal">
      <formula>" "</formula>
    </cfRule>
    <cfRule type="cellIs" dxfId="175" priority="171" operator="equal">
      <formula>" "</formula>
    </cfRule>
    <cfRule type="cellIs" dxfId="174" priority="172" operator="equal">
      <formula>"A"</formula>
    </cfRule>
    <cfRule type="aboveAverage" dxfId="173" priority="173" aboveAverage="0"/>
    <cfRule type="top10" dxfId="172" priority="174" rank="10"/>
    <cfRule type="containsText" dxfId="171" priority="175" operator="containsText" text=".">
      <formula>NOT(ISERROR(SEARCH(".",D26)))</formula>
    </cfRule>
    <cfRule type="containsText" dxfId="170" priority="176" operator="containsText" text=" ">
      <formula>NOT(ISERROR(SEARCH(" ",D26)))</formula>
    </cfRule>
  </conditionalFormatting>
  <conditionalFormatting sqref="D29:AM29">
    <cfRule type="cellIs" dxfId="169" priority="145" operator="equal">
      <formula>" "</formula>
    </cfRule>
    <cfRule type="cellIs" dxfId="168" priority="146" operator="equal">
      <formula>" "</formula>
    </cfRule>
    <cfRule type="cellIs" dxfId="167" priority="147" operator="equal">
      <formula>" "</formula>
    </cfRule>
    <cfRule type="cellIs" dxfId="166" priority="148" operator="equal">
      <formula>"A"</formula>
    </cfRule>
    <cfRule type="aboveAverage" dxfId="165" priority="149" aboveAverage="0"/>
    <cfRule type="top10" dxfId="164" priority="150" rank="10"/>
    <cfRule type="containsText" dxfId="163" priority="151" operator="containsText" text=".">
      <formula>NOT(ISERROR(SEARCH(".",D29)))</formula>
    </cfRule>
    <cfRule type="containsText" dxfId="162" priority="152" operator="containsText" text=" ">
      <formula>NOT(ISERROR(SEARCH(" ",D29)))</formula>
    </cfRule>
  </conditionalFormatting>
  <conditionalFormatting sqref="D32:AM32">
    <cfRule type="cellIs" dxfId="161" priority="225" operator="equal">
      <formula>" "</formula>
    </cfRule>
    <cfRule type="cellIs" dxfId="160" priority="226" operator="equal">
      <formula>" "</formula>
    </cfRule>
    <cfRule type="cellIs" dxfId="159" priority="227" operator="equal">
      <formula>" "</formula>
    </cfRule>
    <cfRule type="cellIs" dxfId="158" priority="228" operator="equal">
      <formula>"A"</formula>
    </cfRule>
    <cfRule type="aboveAverage" dxfId="157" priority="229" aboveAverage="0"/>
    <cfRule type="top10" dxfId="156" priority="230" rank="10"/>
    <cfRule type="containsText" dxfId="155" priority="231" operator="containsText" text=".">
      <formula>NOT(ISERROR(SEARCH(".",D32)))</formula>
    </cfRule>
    <cfRule type="containsText" dxfId="154" priority="232" operator="containsText" text=" ">
      <formula>NOT(ISERROR(SEARCH(" ",D32)))</formula>
    </cfRule>
  </conditionalFormatting>
  <conditionalFormatting sqref="D35:AM35">
    <cfRule type="cellIs" dxfId="153" priority="233" operator="equal">
      <formula>" "</formula>
    </cfRule>
    <cfRule type="cellIs" dxfId="152" priority="234" operator="equal">
      <formula>" "</formula>
    </cfRule>
    <cfRule type="cellIs" dxfId="151" priority="235" operator="equal">
      <formula>" "</formula>
    </cfRule>
    <cfRule type="cellIs" dxfId="150" priority="236" operator="equal">
      <formula>"A"</formula>
    </cfRule>
    <cfRule type="aboveAverage" dxfId="149" priority="237" aboveAverage="0"/>
    <cfRule type="top10" dxfId="148" priority="238" rank="10"/>
    <cfRule type="containsText" dxfId="147" priority="239" operator="containsText" text=".">
      <formula>NOT(ISERROR(SEARCH(".",D35)))</formula>
    </cfRule>
    <cfRule type="containsText" dxfId="146" priority="240" operator="containsText" text=" ">
      <formula>NOT(ISERROR(SEARCH(" ",D35)))</formula>
    </cfRule>
  </conditionalFormatting>
  <conditionalFormatting sqref="D38:AM38">
    <cfRule type="cellIs" dxfId="145" priority="241" operator="equal">
      <formula>" "</formula>
    </cfRule>
    <cfRule type="cellIs" dxfId="144" priority="242" operator="equal">
      <formula>" "</formula>
    </cfRule>
    <cfRule type="cellIs" dxfId="143" priority="243" operator="equal">
      <formula>" "</formula>
    </cfRule>
    <cfRule type="cellIs" dxfId="142" priority="244" operator="equal">
      <formula>"A"</formula>
    </cfRule>
    <cfRule type="aboveAverage" dxfId="141" priority="245" aboveAverage="0"/>
    <cfRule type="top10" dxfId="140" priority="246" rank="10"/>
    <cfRule type="containsText" dxfId="139" priority="247" operator="containsText" text=".">
      <formula>NOT(ISERROR(SEARCH(".",D38)))</formula>
    </cfRule>
    <cfRule type="containsText" dxfId="138" priority="248" operator="containsText" text=" ">
      <formula>NOT(ISERROR(SEARCH(" ",D38)))</formula>
    </cfRule>
  </conditionalFormatting>
  <conditionalFormatting sqref="D41:AM41">
    <cfRule type="cellIs" dxfId="137" priority="105" operator="equal">
      <formula>" "</formula>
    </cfRule>
    <cfRule type="cellIs" dxfId="136" priority="106" operator="equal">
      <formula>" "</formula>
    </cfRule>
    <cfRule type="cellIs" dxfId="135" priority="107" operator="equal">
      <formula>" "</formula>
    </cfRule>
    <cfRule type="cellIs" dxfId="134" priority="108" operator="equal">
      <formula>"A"</formula>
    </cfRule>
    <cfRule type="containsText" dxfId="133" priority="111" operator="containsText" text=".">
      <formula>NOT(ISERROR(SEARCH(".",D41)))</formula>
    </cfRule>
  </conditionalFormatting>
  <conditionalFormatting sqref="D44:AM44">
    <cfRule type="cellIs" dxfId="132" priority="257" operator="equal">
      <formula>" "</formula>
    </cfRule>
    <cfRule type="cellIs" dxfId="131" priority="258" operator="equal">
      <formula>" "</formula>
    </cfRule>
    <cfRule type="cellIs" dxfId="130" priority="259" operator="equal">
      <formula>" "</formula>
    </cfRule>
    <cfRule type="cellIs" dxfId="129" priority="260" operator="equal">
      <formula>"A"</formula>
    </cfRule>
    <cfRule type="aboveAverage" dxfId="128" priority="261" aboveAverage="0"/>
    <cfRule type="top10" dxfId="127" priority="262" rank="10"/>
    <cfRule type="containsText" dxfId="126" priority="263" operator="containsText" text=".">
      <formula>NOT(ISERROR(SEARCH(".",D44)))</formula>
    </cfRule>
    <cfRule type="containsText" dxfId="125" priority="264" operator="containsText" text=" ">
      <formula>NOT(ISERROR(SEARCH(" ",D44)))</formula>
    </cfRule>
  </conditionalFormatting>
  <conditionalFormatting sqref="D47:AM47">
    <cfRule type="cellIs" dxfId="124" priority="265" operator="equal">
      <formula>" "</formula>
    </cfRule>
    <cfRule type="cellIs" dxfId="123" priority="266" operator="equal">
      <formula>" "</formula>
    </cfRule>
    <cfRule type="cellIs" dxfId="122" priority="267" operator="equal">
      <formula>" "</formula>
    </cfRule>
    <cfRule type="cellIs" dxfId="121" priority="268" operator="equal">
      <formula>"A"</formula>
    </cfRule>
    <cfRule type="aboveAverage" dxfId="120" priority="269" aboveAverage="0"/>
    <cfRule type="top10" dxfId="119" priority="270" rank="10"/>
    <cfRule type="containsText" dxfId="118" priority="271" operator="containsText" text=".">
      <formula>NOT(ISERROR(SEARCH(".",D47)))</formula>
    </cfRule>
    <cfRule type="containsText" dxfId="117" priority="272" operator="containsText" text=" ">
      <formula>NOT(ISERROR(SEARCH(" ",D47)))</formula>
    </cfRule>
  </conditionalFormatting>
  <conditionalFormatting sqref="D50:AM50">
    <cfRule type="cellIs" dxfId="116" priority="57" operator="equal">
      <formula>" "</formula>
    </cfRule>
    <cfRule type="cellIs" dxfId="115" priority="58" operator="equal">
      <formula>" "</formula>
    </cfRule>
    <cfRule type="cellIs" dxfId="114" priority="59" operator="equal">
      <formula>" "</formula>
    </cfRule>
    <cfRule type="cellIs" dxfId="113" priority="60" operator="equal">
      <formula>"A"</formula>
    </cfRule>
    <cfRule type="containsText" dxfId="112" priority="63" operator="containsText" text=".">
      <formula>NOT(ISERROR(SEARCH(".",D50)))</formula>
    </cfRule>
  </conditionalFormatting>
  <conditionalFormatting sqref="D53:AM53">
    <cfRule type="cellIs" dxfId="111" priority="41" operator="equal">
      <formula>" "</formula>
    </cfRule>
    <cfRule type="cellIs" dxfId="110" priority="42" operator="equal">
      <formula>" "</formula>
    </cfRule>
    <cfRule type="cellIs" dxfId="109" priority="43" operator="equal">
      <formula>" "</formula>
    </cfRule>
    <cfRule type="cellIs" dxfId="108" priority="44" operator="equal">
      <formula>"A"</formula>
    </cfRule>
    <cfRule type="containsText" dxfId="107" priority="47" operator="containsText" text=".">
      <formula>NOT(ISERROR(SEARCH(".",D53)))</formula>
    </cfRule>
  </conditionalFormatting>
  <conditionalFormatting sqref="D56:AM56">
    <cfRule type="cellIs" dxfId="106" priority="49" operator="equal">
      <formula>" "</formula>
    </cfRule>
    <cfRule type="cellIs" dxfId="105" priority="50" operator="equal">
      <formula>" "</formula>
    </cfRule>
    <cfRule type="cellIs" dxfId="104" priority="51" operator="equal">
      <formula>" "</formula>
    </cfRule>
    <cfRule type="cellIs" dxfId="103" priority="52" operator="equal">
      <formula>"A"</formula>
    </cfRule>
    <cfRule type="containsText" dxfId="102" priority="55" operator="containsText" text=".">
      <formula>NOT(ISERROR(SEARCH(".",D56)))</formula>
    </cfRule>
  </conditionalFormatting>
  <conditionalFormatting sqref="D59:AM59">
    <cfRule type="cellIs" dxfId="101" priority="521" operator="equal">
      <formula>" "</formula>
    </cfRule>
    <cfRule type="cellIs" dxfId="100" priority="522" operator="equal">
      <formula>" "</formula>
    </cfRule>
    <cfRule type="cellIs" dxfId="99" priority="523" operator="equal">
      <formula>" "</formula>
    </cfRule>
    <cfRule type="cellIs" dxfId="98" priority="524" operator="equal">
      <formula>"A"</formula>
    </cfRule>
    <cfRule type="aboveAverage" dxfId="97" priority="525" aboveAverage="0"/>
    <cfRule type="top10" dxfId="96" priority="526" rank="10"/>
    <cfRule type="containsText" dxfId="95" priority="527" operator="containsText" text=".">
      <formula>NOT(ISERROR(SEARCH(".",D59)))</formula>
    </cfRule>
    <cfRule type="containsText" dxfId="94" priority="528" operator="containsText" text=" ">
      <formula>NOT(ISERROR(SEARCH(" ",D59)))</formula>
    </cfRule>
  </conditionalFormatting>
  <conditionalFormatting sqref="D62:AM62">
    <cfRule type="cellIs" dxfId="93" priority="513" operator="equal">
      <formula>" "</formula>
    </cfRule>
    <cfRule type="cellIs" dxfId="92" priority="514" operator="equal">
      <formula>" "</formula>
    </cfRule>
    <cfRule type="cellIs" dxfId="91" priority="515" operator="equal">
      <formula>" "</formula>
    </cfRule>
    <cfRule type="cellIs" dxfId="90" priority="516" operator="equal">
      <formula>"A"</formula>
    </cfRule>
    <cfRule type="aboveAverage" dxfId="89" priority="517" aboveAverage="0"/>
    <cfRule type="top10" dxfId="88" priority="518" rank="10"/>
    <cfRule type="containsText" dxfId="87" priority="519" operator="containsText" text=".">
      <formula>NOT(ISERROR(SEARCH(".",D62)))</formula>
    </cfRule>
    <cfRule type="containsText" dxfId="86" priority="520" operator="containsText" text=" ">
      <formula>NOT(ISERROR(SEARCH(" ",D62)))</formula>
    </cfRule>
  </conditionalFormatting>
  <conditionalFormatting sqref="D65:AM65">
    <cfRule type="cellIs" dxfId="85" priority="505" operator="equal">
      <formula>" "</formula>
    </cfRule>
    <cfRule type="cellIs" dxfId="84" priority="506" operator="equal">
      <formula>" "</formula>
    </cfRule>
    <cfRule type="cellIs" dxfId="83" priority="507" operator="equal">
      <formula>" "</formula>
    </cfRule>
    <cfRule type="cellIs" dxfId="82" priority="508" operator="equal">
      <formula>"A"</formula>
    </cfRule>
    <cfRule type="aboveAverage" dxfId="81" priority="509" aboveAverage="0"/>
    <cfRule type="top10" dxfId="80" priority="510" rank="10"/>
    <cfRule type="containsText" dxfId="79" priority="511" operator="containsText" text=".">
      <formula>NOT(ISERROR(SEARCH(".",D65)))</formula>
    </cfRule>
    <cfRule type="containsText" dxfId="78" priority="512" operator="containsText" text=" ">
      <formula>NOT(ISERROR(SEARCH(" ",D65)))</formula>
    </cfRule>
  </conditionalFormatting>
  <conditionalFormatting sqref="D68:AM68">
    <cfRule type="cellIs" dxfId="77" priority="33" operator="equal">
      <formula>" "</formula>
    </cfRule>
    <cfRule type="cellIs" dxfId="76" priority="34" operator="equal">
      <formula>" "</formula>
    </cfRule>
    <cfRule type="cellIs" dxfId="75" priority="35" operator="equal">
      <formula>" "</formula>
    </cfRule>
    <cfRule type="cellIs" dxfId="74" priority="36" operator="equal">
      <formula>"A"</formula>
    </cfRule>
    <cfRule type="containsText" dxfId="73" priority="39" operator="containsText" text=".">
      <formula>NOT(ISERROR(SEARCH(".",D68)))</formula>
    </cfRule>
  </conditionalFormatting>
  <conditionalFormatting sqref="D71:AM71">
    <cfRule type="cellIs" dxfId="72" priority="25" operator="equal">
      <formula>" "</formula>
    </cfRule>
    <cfRule type="cellIs" dxfId="71" priority="26" operator="equal">
      <formula>" "</formula>
    </cfRule>
    <cfRule type="cellIs" dxfId="70" priority="27" operator="equal">
      <formula>" "</formula>
    </cfRule>
    <cfRule type="cellIs" dxfId="69" priority="28" operator="equal">
      <formula>"A"</formula>
    </cfRule>
    <cfRule type="aboveAverage" dxfId="68" priority="29" aboveAverage="0"/>
    <cfRule type="top10" dxfId="67" priority="30" rank="10"/>
    <cfRule type="containsText" dxfId="66" priority="31" operator="containsText" text=".">
      <formula>NOT(ISERROR(SEARCH(".",D71)))</formula>
    </cfRule>
    <cfRule type="containsText" dxfId="65" priority="32" operator="containsText" text=" ">
      <formula>NOT(ISERROR(SEARCH(" ",D71)))</formula>
    </cfRule>
  </conditionalFormatting>
  <conditionalFormatting sqref="D74:AM74">
    <cfRule type="cellIs" dxfId="64" priority="481" operator="equal">
      <formula>" "</formula>
    </cfRule>
    <cfRule type="cellIs" dxfId="63" priority="482" operator="equal">
      <formula>" "</formula>
    </cfRule>
    <cfRule type="cellIs" dxfId="62" priority="483" operator="equal">
      <formula>" "</formula>
    </cfRule>
    <cfRule type="cellIs" dxfId="61" priority="484" operator="equal">
      <formula>"A"</formula>
    </cfRule>
    <cfRule type="aboveAverage" dxfId="60" priority="485" aboveAverage="0"/>
    <cfRule type="top10" dxfId="59" priority="486" rank="10"/>
    <cfRule type="containsText" dxfId="58" priority="487" operator="containsText" text=".">
      <formula>NOT(ISERROR(SEARCH(".",D74)))</formula>
    </cfRule>
    <cfRule type="containsText" dxfId="57" priority="488" operator="containsText" text=" ">
      <formula>NOT(ISERROR(SEARCH(" ",D74)))</formula>
    </cfRule>
  </conditionalFormatting>
  <conditionalFormatting sqref="D77:AM77">
    <cfRule type="cellIs" dxfId="56" priority="9" operator="equal">
      <formula>" "</formula>
    </cfRule>
    <cfRule type="cellIs" dxfId="55" priority="10" operator="equal">
      <formula>" "</formula>
    </cfRule>
    <cfRule type="cellIs" dxfId="54" priority="11" operator="equal">
      <formula>" "</formula>
    </cfRule>
    <cfRule type="cellIs" dxfId="53" priority="12" operator="equal">
      <formula>"A"</formula>
    </cfRule>
    <cfRule type="containsText" dxfId="52" priority="15" operator="containsText" text=".">
      <formula>NOT(ISERROR(SEARCH(".",D77)))</formula>
    </cfRule>
  </conditionalFormatting>
  <conditionalFormatting sqref="D80:AM80">
    <cfRule type="cellIs" dxfId="51" priority="1" operator="equal">
      <formula>" "</formula>
    </cfRule>
    <cfRule type="cellIs" dxfId="50" priority="2" operator="equal">
      <formula>" "</formula>
    </cfRule>
    <cfRule type="cellIs" dxfId="49" priority="3" operator="equal">
      <formula>" "</formula>
    </cfRule>
    <cfRule type="cellIs" dxfId="48" priority="4" operator="equal">
      <formula>"A"</formula>
    </cfRule>
    <cfRule type="aboveAverage" dxfId="47" priority="5" aboveAverage="0"/>
    <cfRule type="top10" dxfId="46" priority="6" rank="10"/>
    <cfRule type="containsText" dxfId="45" priority="7" operator="containsText" text=".">
      <formula>NOT(ISERROR(SEARCH(".",D80)))</formula>
    </cfRule>
    <cfRule type="containsText" dxfId="44" priority="8" operator="containsText" text=" ">
      <formula>NOT(ISERROR(SEARCH(" ",D80)))</formula>
    </cfRule>
  </conditionalFormatting>
  <conditionalFormatting sqref="D87:AM87">
    <cfRule type="cellIs" dxfId="43" priority="345" operator="equal">
      <formula>" "</formula>
    </cfRule>
    <cfRule type="cellIs" dxfId="42" priority="346" operator="equal">
      <formula>" "</formula>
    </cfRule>
    <cfRule type="cellIs" dxfId="41" priority="347" operator="equal">
      <formula>" "</formula>
    </cfRule>
    <cfRule type="cellIs" dxfId="40" priority="348" operator="equal">
      <formula>"A"</formula>
    </cfRule>
    <cfRule type="aboveAverage" dxfId="39" priority="349" aboveAverage="0"/>
    <cfRule type="top10" dxfId="38" priority="350" rank="10"/>
    <cfRule type="containsText" dxfId="37" priority="351" operator="containsText" text=".">
      <formula>NOT(ISERROR(SEARCH(".",D87)))</formula>
    </cfRule>
    <cfRule type="containsText" dxfId="36" priority="352" operator="containsText" text=" ">
      <formula>NOT(ISERROR(SEARCH(" ",D87)))</formula>
    </cfRule>
  </conditionalFormatting>
  <conditionalFormatting sqref="E53:AM53">
    <cfRule type="aboveAverage" dxfId="35" priority="45" aboveAverage="0"/>
    <cfRule type="top10" dxfId="34" priority="46" rank="10"/>
    <cfRule type="containsText" dxfId="33" priority="48" operator="containsText" text=" ">
      <formula>NOT(ISERROR(SEARCH(" ",E53)))</formula>
    </cfRule>
  </conditionalFormatting>
  <conditionalFormatting sqref="E56:AM56">
    <cfRule type="aboveAverage" dxfId="32" priority="53" aboveAverage="0"/>
    <cfRule type="top10" dxfId="31" priority="54" rank="10"/>
    <cfRule type="containsText" dxfId="30" priority="56" operator="containsText" text=" ">
      <formula>NOT(ISERROR(SEARCH(" ",E56)))</formula>
    </cfRule>
  </conditionalFormatting>
  <conditionalFormatting sqref="J41:AB41">
    <cfRule type="aboveAverage" dxfId="29" priority="109" aboveAverage="0"/>
    <cfRule type="top10" dxfId="28" priority="110" rank="10"/>
    <cfRule type="containsText" dxfId="27" priority="112" operator="containsText" text=" ">
      <formula>NOT(ISERROR(SEARCH(" ",J41)))</formula>
    </cfRule>
  </conditionalFormatting>
  <conditionalFormatting sqref="K20:N20">
    <cfRule type="aboveAverage" dxfId="26" priority="117" aboveAverage="0"/>
    <cfRule type="top10" dxfId="25" priority="118" rank="10"/>
    <cfRule type="containsText" dxfId="24" priority="120" operator="containsText" text=" ">
      <formula>NOT(ISERROR(SEARCH(" ",K20)))</formula>
    </cfRule>
  </conditionalFormatting>
  <conditionalFormatting sqref="AG50">
    <cfRule type="aboveAverage" dxfId="23" priority="61" aboveAverage="0"/>
    <cfRule type="top10" dxfId="22" priority="62" rank="10"/>
    <cfRule type="containsText" dxfId="21" priority="64" operator="containsText" text=" ">
      <formula>NOT(ISERROR(SEARCH(" ",AG50)))</formula>
    </cfRule>
  </conditionalFormatting>
  <conditionalFormatting sqref="AH50">
    <cfRule type="aboveAverage" dxfId="20" priority="69" aboveAverage="0"/>
    <cfRule type="top10" dxfId="19" priority="70" rank="10"/>
    <cfRule type="containsText" dxfId="18" priority="72" operator="containsText" text=" ">
      <formula>NOT(ISERROR(SEARCH(" ",AH50)))</formula>
    </cfRule>
  </conditionalFormatting>
  <conditionalFormatting sqref="AH68:AM68">
    <cfRule type="aboveAverage" dxfId="17" priority="37" aboveAverage="0"/>
    <cfRule type="top10" dxfId="16" priority="38" rank="10"/>
    <cfRule type="containsText" dxfId="15" priority="40" operator="containsText" text=" ">
      <formula>NOT(ISERROR(SEARCH(" ",AH68)))</formula>
    </cfRule>
  </conditionalFormatting>
  <conditionalFormatting sqref="AI50">
    <cfRule type="aboveAverage" dxfId="14" priority="77" aboveAverage="0"/>
    <cfRule type="top10" dxfId="13" priority="78" rank="10"/>
    <cfRule type="containsText" dxfId="12" priority="80" operator="containsText" text=" ">
      <formula>NOT(ISERROR(SEARCH(" ",AI50)))</formula>
    </cfRule>
  </conditionalFormatting>
  <conditionalFormatting sqref="AJ50">
    <cfRule type="aboveAverage" dxfId="11" priority="85" aboveAverage="0"/>
    <cfRule type="top10" dxfId="10" priority="86" rank="10"/>
    <cfRule type="containsText" dxfId="9" priority="88" operator="containsText" text=" ">
      <formula>NOT(ISERROR(SEARCH(" ",AJ50)))</formula>
    </cfRule>
  </conditionalFormatting>
  <conditionalFormatting sqref="AK50">
    <cfRule type="aboveAverage" dxfId="8" priority="93" aboveAverage="0"/>
    <cfRule type="top10" dxfId="7" priority="94" rank="10"/>
    <cfRule type="containsText" dxfId="6" priority="96" operator="containsText" text=" ">
      <formula>NOT(ISERROR(SEARCH(" ",AK50)))</formula>
    </cfRule>
  </conditionalFormatting>
  <conditionalFormatting sqref="AL77">
    <cfRule type="aboveAverage" dxfId="5" priority="13" aboveAverage="0"/>
    <cfRule type="top10" dxfId="4" priority="14" rank="10"/>
    <cfRule type="containsText" dxfId="3" priority="16" operator="containsText" text=" ">
      <formula>NOT(ISERROR(SEARCH(" ",AL77)))</formula>
    </cfRule>
  </conditionalFormatting>
  <conditionalFormatting sqref="AM77">
    <cfRule type="aboveAverage" dxfId="2" priority="21" aboveAverage="0"/>
    <cfRule type="top10" dxfId="1" priority="22" rank="10"/>
    <cfRule type="containsText" dxfId="0" priority="24" operator="containsText" text=" ">
      <formula>NOT(ISERROR(SEARCH(" ",AM77)))</formula>
    </cfRule>
  </conditionalFormatting>
  <printOptions horizontalCentered="1" verticalCentered="1"/>
  <pageMargins left="0" right="0" top="0.19685039370078741" bottom="0.19685039370078741" header="0.11811023622047245" footer="0.31496062992125984"/>
  <pageSetup paperSize="9" scale="19" fitToWidth="3" orientation="landscape" r:id="rId1"/>
  <colBreaks count="2" manualBreakCount="2">
    <brk id="14" max="97" man="1"/>
    <brk id="27" max="9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5</vt:i4>
      </vt:variant>
    </vt:vector>
  </HeadingPairs>
  <TitlesOfParts>
    <vt:vector size="8" baseType="lpstr">
      <vt:lpstr>3ª fase emilio </vt:lpstr>
      <vt:lpstr>RESUMO </vt:lpstr>
      <vt:lpstr>CRONOGRAMA FÍSICO FINANC</vt:lpstr>
      <vt:lpstr>'3ª fase emilio '!Area_de_impressao</vt:lpstr>
      <vt:lpstr>'CRONOGRAMA FÍSICO FINANC'!Area_de_impressao</vt:lpstr>
      <vt:lpstr>'RESUMO '!Area_de_impressao</vt:lpstr>
      <vt:lpstr>'3ª fase emilio '!Titulos_de_impressao</vt:lpstr>
      <vt:lpstr>'CRONOGRAMA FÍSICO FINANC'!Titulos_de_impressao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Geraldo Aniceto Vaz Filho</dc:creator>
  <cp:lastModifiedBy>Geraldo Aniceto Vaz Filho</cp:lastModifiedBy>
  <cp:lastPrinted>2023-11-09T19:20:15Z</cp:lastPrinted>
  <dcterms:created xsi:type="dcterms:W3CDTF">2019-02-27T20:24:28Z</dcterms:created>
  <dcterms:modified xsi:type="dcterms:W3CDTF">2023-11-09T19:24:41Z</dcterms:modified>
</cp:coreProperties>
</file>