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740" tabRatio="994"/>
  </bookViews>
  <sheets>
    <sheet name="Planilha2" sheetId="44" r:id="rId1"/>
    <sheet name="Resumo" sheetId="36" r:id="rId2"/>
    <sheet name="Cronograma" sheetId="47" r:id="rId3"/>
    <sheet name="Obra m²" sheetId="45" r:id="rId4"/>
  </sheets>
  <definedNames>
    <definedName name="_xlnm._FilterDatabase" localSheetId="0" hidden="1">Planilha2!$C$2:$C$377</definedName>
    <definedName name="_xlnm.Print_Area" localSheetId="2">Cronograma!$B$1:$Q$66</definedName>
    <definedName name="_xlnm.Print_Area" localSheetId="1">Resumo!$B$2:$D$39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36" l="1"/>
  <c r="Q62" i="47" l="1"/>
  <c r="Q58" i="47"/>
  <c r="Q56" i="47"/>
  <c r="Q54" i="47"/>
  <c r="Q52" i="47"/>
  <c r="Q50" i="47"/>
  <c r="Q48" i="47"/>
  <c r="Q46" i="47"/>
  <c r="Q44" i="47"/>
  <c r="Q42" i="47"/>
  <c r="Q40" i="47"/>
  <c r="Q38" i="47"/>
  <c r="Q36" i="47"/>
  <c r="C61" i="47"/>
  <c r="B61" i="47"/>
  <c r="C59" i="47"/>
  <c r="B59" i="47"/>
  <c r="C57" i="47"/>
  <c r="B57" i="47"/>
  <c r="C55" i="47"/>
  <c r="B55" i="47"/>
  <c r="C53" i="47"/>
  <c r="B53" i="47"/>
  <c r="C51" i="47"/>
  <c r="B51" i="47"/>
  <c r="C49" i="47"/>
  <c r="B49" i="47"/>
  <c r="C47" i="47"/>
  <c r="B47" i="47"/>
  <c r="C45" i="47"/>
  <c r="B45" i="47"/>
  <c r="C43" i="47"/>
  <c r="B43" i="47"/>
  <c r="C41" i="47"/>
  <c r="B41" i="47"/>
  <c r="C39" i="47"/>
  <c r="B39" i="47"/>
  <c r="C37" i="47"/>
  <c r="B37" i="47"/>
  <c r="C35" i="47"/>
  <c r="B35" i="47"/>
  <c r="C33" i="47"/>
  <c r="B33" i="47"/>
  <c r="C31" i="47"/>
  <c r="B31" i="47"/>
  <c r="C29" i="47"/>
  <c r="B29" i="47"/>
  <c r="B27" i="47"/>
  <c r="C25" i="47"/>
  <c r="C23" i="47"/>
  <c r="B25" i="47"/>
  <c r="C27" i="47"/>
  <c r="B23" i="47"/>
  <c r="C21" i="47"/>
  <c r="B21" i="47"/>
  <c r="C19" i="47"/>
  <c r="B19" i="47"/>
  <c r="C17" i="47"/>
  <c r="B17" i="47"/>
  <c r="C15" i="47"/>
  <c r="B15" i="47"/>
  <c r="C13" i="47"/>
  <c r="B13" i="47"/>
  <c r="C11" i="47"/>
  <c r="B11" i="47"/>
  <c r="C9" i="47"/>
  <c r="B9" i="47"/>
  <c r="Q34" i="47"/>
  <c r="Q32" i="47"/>
  <c r="Q30" i="47"/>
  <c r="Q28" i="47"/>
  <c r="Q26" i="47"/>
  <c r="Q24" i="47"/>
  <c r="Q22" i="47"/>
  <c r="Q20" i="47"/>
  <c r="Q18" i="47"/>
  <c r="Q16" i="47"/>
  <c r="Q14" i="47"/>
  <c r="Q12" i="47"/>
  <c r="Q10" i="47"/>
  <c r="Q60" i="47" l="1"/>
  <c r="B13" i="36"/>
  <c r="B12" i="36"/>
  <c r="F29" i="45" l="1"/>
  <c r="F24" i="45"/>
  <c r="F21" i="45"/>
  <c r="F16" i="45"/>
  <c r="D12" i="36" l="1"/>
  <c r="D13" i="47"/>
  <c r="D13" i="36"/>
  <c r="D15" i="47"/>
  <c r="F30" i="45"/>
  <c r="M13" i="47" l="1"/>
  <c r="F13" i="47"/>
  <c r="I13" i="47"/>
  <c r="G13" i="47"/>
  <c r="P13" i="47"/>
  <c r="L13" i="47"/>
  <c r="H13" i="47"/>
  <c r="O13" i="47"/>
  <c r="N13" i="47"/>
  <c r="E13" i="47"/>
  <c r="K13" i="47"/>
  <c r="J13" i="47"/>
  <c r="M15" i="47"/>
  <c r="P15" i="47"/>
  <c r="O15" i="47"/>
  <c r="N15" i="47"/>
  <c r="J15" i="47"/>
  <c r="L15" i="47"/>
  <c r="I15" i="47"/>
  <c r="K15" i="47"/>
  <c r="E15" i="47"/>
  <c r="F15" i="47"/>
  <c r="H15" i="47"/>
  <c r="G15" i="47"/>
  <c r="B36" i="36"/>
  <c r="B35" i="36"/>
  <c r="B34" i="36"/>
  <c r="B33" i="36"/>
  <c r="B32" i="36"/>
  <c r="B31" i="36"/>
  <c r="B30" i="36"/>
  <c r="B29" i="36"/>
  <c r="B28" i="36"/>
  <c r="B27" i="36"/>
  <c r="B26" i="36"/>
  <c r="B25" i="36"/>
  <c r="B24" i="36"/>
  <c r="B23" i="36"/>
  <c r="B22" i="36"/>
  <c r="B21" i="36"/>
  <c r="B20" i="36"/>
  <c r="B19" i="36"/>
  <c r="B18" i="36"/>
  <c r="B17" i="36"/>
  <c r="B16" i="36"/>
  <c r="B15" i="36"/>
  <c r="B14" i="36"/>
  <c r="B11" i="36"/>
  <c r="B10" i="36"/>
  <c r="D32" i="36" l="1"/>
  <c r="D10" i="36"/>
  <c r="D27" i="36"/>
  <c r="Q13" i="47"/>
  <c r="Q15" i="47"/>
  <c r="D57" i="47"/>
  <c r="D53" i="47" l="1"/>
  <c r="F53" i="47" s="1"/>
  <c r="D9" i="47"/>
  <c r="I9" i="47" s="1"/>
  <c r="D34" i="36"/>
  <c r="D43" i="47"/>
  <c r="L43" i="47" s="1"/>
  <c r="L53" i="47"/>
  <c r="H53" i="47"/>
  <c r="G53" i="47"/>
  <c r="J53" i="47"/>
  <c r="K53" i="47"/>
  <c r="I53" i="47"/>
  <c r="D17" i="47"/>
  <c r="P57" i="47"/>
  <c r="L57" i="47"/>
  <c r="H57" i="47"/>
  <c r="K57" i="47"/>
  <c r="N57" i="47"/>
  <c r="J57" i="47"/>
  <c r="F57" i="47"/>
  <c r="O57" i="47"/>
  <c r="G57" i="47"/>
  <c r="M57" i="47"/>
  <c r="I57" i="47"/>
  <c r="E57" i="47"/>
  <c r="P43" i="47"/>
  <c r="H43" i="47"/>
  <c r="K43" i="47"/>
  <c r="N43" i="47"/>
  <c r="J43" i="47"/>
  <c r="O43" i="47"/>
  <c r="G43" i="47"/>
  <c r="I43" i="47"/>
  <c r="E43" i="47"/>
  <c r="D19" i="36"/>
  <c r="D27" i="47"/>
  <c r="D18" i="36"/>
  <c r="D25" i="47"/>
  <c r="D24" i="36"/>
  <c r="D37" i="47"/>
  <c r="D30" i="36"/>
  <c r="D49" i="47"/>
  <c r="D22" i="36"/>
  <c r="D33" i="47"/>
  <c r="M9" i="47"/>
  <c r="H9" i="47"/>
  <c r="E9" i="47"/>
  <c r="O9" i="47"/>
  <c r="D21" i="36"/>
  <c r="D31" i="47"/>
  <c r="D29" i="36"/>
  <c r="D47" i="47"/>
  <c r="D16" i="36"/>
  <c r="D21" i="47"/>
  <c r="D36" i="36"/>
  <c r="D61" i="47"/>
  <c r="D15" i="36"/>
  <c r="D19" i="47"/>
  <c r="D28" i="36"/>
  <c r="D45" i="47"/>
  <c r="D20" i="36"/>
  <c r="D29" i="47"/>
  <c r="D17" i="36"/>
  <c r="D23" i="47"/>
  <c r="D31" i="36"/>
  <c r="D51" i="47"/>
  <c r="D26" i="36"/>
  <c r="D41" i="47"/>
  <c r="D25" i="36"/>
  <c r="D39" i="47"/>
  <c r="D11" i="36"/>
  <c r="D11" i="47"/>
  <c r="E11" i="47" s="1"/>
  <c r="D23" i="36"/>
  <c r="D35" i="47"/>
  <c r="D35" i="36"/>
  <c r="D59" i="47"/>
  <c r="D33" i="36"/>
  <c r="D55" i="47"/>
  <c r="D14" i="36"/>
  <c r="F9" i="47" l="1"/>
  <c r="N9" i="47"/>
  <c r="L9" i="47"/>
  <c r="F43" i="47"/>
  <c r="Q43" i="47" s="1"/>
  <c r="N53" i="47"/>
  <c r="P9" i="47"/>
  <c r="K9" i="47"/>
  <c r="Q9" i="47" s="1"/>
  <c r="M43" i="47"/>
  <c r="M53" i="47"/>
  <c r="J9" i="47"/>
  <c r="G9" i="47"/>
  <c r="E53" i="47"/>
  <c r="Q53" i="47" s="1"/>
  <c r="O53" i="47"/>
  <c r="P53" i="47"/>
  <c r="J17" i="47"/>
  <c r="I17" i="47"/>
  <c r="O17" i="47"/>
  <c r="P17" i="47"/>
  <c r="M17" i="47"/>
  <c r="N17" i="47"/>
  <c r="F17" i="47"/>
  <c r="H17" i="47"/>
  <c r="K17" i="47"/>
  <c r="G17" i="47"/>
  <c r="P45" i="47"/>
  <c r="L45" i="47"/>
  <c r="H45" i="47"/>
  <c r="O45" i="47"/>
  <c r="G45" i="47"/>
  <c r="N45" i="47"/>
  <c r="J45" i="47"/>
  <c r="F45" i="47"/>
  <c r="K45" i="47"/>
  <c r="M45" i="47"/>
  <c r="I45" i="47"/>
  <c r="E45" i="47"/>
  <c r="P55" i="47"/>
  <c r="L55" i="47"/>
  <c r="H55" i="47"/>
  <c r="O55" i="47"/>
  <c r="N55" i="47"/>
  <c r="J55" i="47"/>
  <c r="F55" i="47"/>
  <c r="K55" i="47"/>
  <c r="M55" i="47"/>
  <c r="I55" i="47"/>
  <c r="E55" i="47"/>
  <c r="G55" i="47"/>
  <c r="P35" i="47"/>
  <c r="L35" i="47"/>
  <c r="H35" i="47"/>
  <c r="O35" i="47"/>
  <c r="N35" i="47"/>
  <c r="J35" i="47"/>
  <c r="F35" i="47"/>
  <c r="K35" i="47"/>
  <c r="M35" i="47"/>
  <c r="I35" i="47"/>
  <c r="E35" i="47"/>
  <c r="G35" i="47"/>
  <c r="P39" i="47"/>
  <c r="L39" i="47"/>
  <c r="H39" i="47"/>
  <c r="K39" i="47"/>
  <c r="N39" i="47"/>
  <c r="J39" i="47"/>
  <c r="F39" i="47"/>
  <c r="O39" i="47"/>
  <c r="G39" i="47"/>
  <c r="M39" i="47"/>
  <c r="I39" i="47"/>
  <c r="E39" i="47"/>
  <c r="P51" i="47"/>
  <c r="L51" i="47"/>
  <c r="H51" i="47"/>
  <c r="K51" i="47"/>
  <c r="N51" i="47"/>
  <c r="J51" i="47"/>
  <c r="F51" i="47"/>
  <c r="O51" i="47"/>
  <c r="G51" i="47"/>
  <c r="M51" i="47"/>
  <c r="I51" i="47"/>
  <c r="E51" i="47"/>
  <c r="P49" i="47"/>
  <c r="L49" i="47"/>
  <c r="H49" i="47"/>
  <c r="O49" i="47"/>
  <c r="G49" i="47"/>
  <c r="N49" i="47"/>
  <c r="J49" i="47"/>
  <c r="F49" i="47"/>
  <c r="K49" i="47"/>
  <c r="M49" i="47"/>
  <c r="I49" i="47"/>
  <c r="E49" i="47"/>
  <c r="P59" i="47"/>
  <c r="L59" i="47"/>
  <c r="H59" i="47"/>
  <c r="K59" i="47"/>
  <c r="G59" i="47"/>
  <c r="N59" i="47"/>
  <c r="J59" i="47"/>
  <c r="F59" i="47"/>
  <c r="O59" i="47"/>
  <c r="M59" i="47"/>
  <c r="I59" i="47"/>
  <c r="E59" i="47"/>
  <c r="P41" i="47"/>
  <c r="L41" i="47"/>
  <c r="H41" i="47"/>
  <c r="O41" i="47"/>
  <c r="G41" i="47"/>
  <c r="N41" i="47"/>
  <c r="J41" i="47"/>
  <c r="F41" i="47"/>
  <c r="K41" i="47"/>
  <c r="M41" i="47"/>
  <c r="I41" i="47"/>
  <c r="E41" i="47"/>
  <c r="P61" i="47"/>
  <c r="L61" i="47"/>
  <c r="H61" i="47"/>
  <c r="K61" i="47"/>
  <c r="N61" i="47"/>
  <c r="J61" i="47"/>
  <c r="F61" i="47"/>
  <c r="O61" i="47"/>
  <c r="M61" i="47"/>
  <c r="I61" i="47"/>
  <c r="E61" i="47"/>
  <c r="G61" i="47"/>
  <c r="P47" i="47"/>
  <c r="L47" i="47"/>
  <c r="H47" i="47"/>
  <c r="K47" i="47"/>
  <c r="N47" i="47"/>
  <c r="J47" i="47"/>
  <c r="F47" i="47"/>
  <c r="O47" i="47"/>
  <c r="G47" i="47"/>
  <c r="M47" i="47"/>
  <c r="I47" i="47"/>
  <c r="E47" i="47"/>
  <c r="E17" i="47"/>
  <c r="L17" i="47"/>
  <c r="Q57" i="47"/>
  <c r="P37" i="47"/>
  <c r="L37" i="47"/>
  <c r="H37" i="47"/>
  <c r="K37" i="47"/>
  <c r="G37" i="47"/>
  <c r="N37" i="47"/>
  <c r="J37" i="47"/>
  <c r="F37" i="47"/>
  <c r="O37" i="47"/>
  <c r="M37" i="47"/>
  <c r="I37" i="47"/>
  <c r="E37" i="47"/>
  <c r="M11" i="47"/>
  <c r="J11" i="47"/>
  <c r="P11" i="47"/>
  <c r="O11" i="47"/>
  <c r="N11" i="47"/>
  <c r="H11" i="47"/>
  <c r="I11" i="47"/>
  <c r="K11" i="47"/>
  <c r="F11" i="47"/>
  <c r="L11" i="47"/>
  <c r="G11" i="47"/>
  <c r="L23" i="47"/>
  <c r="F23" i="47"/>
  <c r="O23" i="47"/>
  <c r="N23" i="47"/>
  <c r="H23" i="47"/>
  <c r="P23" i="47"/>
  <c r="E23" i="47"/>
  <c r="K23" i="47"/>
  <c r="M23" i="47"/>
  <c r="J23" i="47"/>
  <c r="G23" i="47"/>
  <c r="I23" i="47"/>
  <c r="D37" i="36"/>
  <c r="D39" i="36" s="1"/>
  <c r="I33" i="47"/>
  <c r="P33" i="47"/>
  <c r="K33" i="47"/>
  <c r="F33" i="47"/>
  <c r="M33" i="47"/>
  <c r="H33" i="47"/>
  <c r="O33" i="47"/>
  <c r="J33" i="47"/>
  <c r="G33" i="47"/>
  <c r="L33" i="47"/>
  <c r="N33" i="47"/>
  <c r="E33" i="47"/>
  <c r="M27" i="47"/>
  <c r="E27" i="47"/>
  <c r="G27" i="47"/>
  <c r="K27" i="47"/>
  <c r="J27" i="47"/>
  <c r="L27" i="47"/>
  <c r="P27" i="47"/>
  <c r="H27" i="47"/>
  <c r="I27" i="47"/>
  <c r="F27" i="47"/>
  <c r="O27" i="47"/>
  <c r="N27" i="47"/>
  <c r="H25" i="47"/>
  <c r="M25" i="47"/>
  <c r="J25" i="47"/>
  <c r="L25" i="47"/>
  <c r="O25" i="47"/>
  <c r="N25" i="47"/>
  <c r="E25" i="47"/>
  <c r="F25" i="47"/>
  <c r="I25" i="47"/>
  <c r="K25" i="47"/>
  <c r="P25" i="47"/>
  <c r="G25" i="47"/>
  <c r="I29" i="47"/>
  <c r="O29" i="47"/>
  <c r="J29" i="47"/>
  <c r="P29" i="47"/>
  <c r="N29" i="47"/>
  <c r="K29" i="47"/>
  <c r="F29" i="47"/>
  <c r="E29" i="47"/>
  <c r="H29" i="47"/>
  <c r="G29" i="47"/>
  <c r="L29" i="47"/>
  <c r="M29" i="47"/>
  <c r="M19" i="47"/>
  <c r="E19" i="47"/>
  <c r="G19" i="47"/>
  <c r="F19" i="47"/>
  <c r="K19" i="47"/>
  <c r="P19" i="47"/>
  <c r="I19" i="47"/>
  <c r="J19" i="47"/>
  <c r="L19" i="47"/>
  <c r="H19" i="47"/>
  <c r="O19" i="47"/>
  <c r="N19" i="47"/>
  <c r="M21" i="47"/>
  <c r="L21" i="47"/>
  <c r="K21" i="47"/>
  <c r="F21" i="47"/>
  <c r="H21" i="47"/>
  <c r="O21" i="47"/>
  <c r="N21" i="47"/>
  <c r="P21" i="47"/>
  <c r="G21" i="47"/>
  <c r="E21" i="47"/>
  <c r="I21" i="47"/>
  <c r="J21" i="47"/>
  <c r="P31" i="47"/>
  <c r="H31" i="47"/>
  <c r="O31" i="47"/>
  <c r="J31" i="47"/>
  <c r="M31" i="47"/>
  <c r="I31" i="47"/>
  <c r="N31" i="47"/>
  <c r="E31" i="47"/>
  <c r="K31" i="47"/>
  <c r="F31" i="47"/>
  <c r="G31" i="47"/>
  <c r="L31" i="47"/>
  <c r="D63" i="47"/>
  <c r="D64" i="47" s="1"/>
  <c r="D65" i="47" s="1"/>
  <c r="Q17" i="47" l="1"/>
  <c r="Q37" i="47"/>
  <c r="Q47" i="47"/>
  <c r="Q41" i="47"/>
  <c r="Q59" i="47"/>
  <c r="Q49" i="47"/>
  <c r="Q51" i="47"/>
  <c r="Q45" i="47"/>
  <c r="Q61" i="47"/>
  <c r="Q39" i="47"/>
  <c r="Q35" i="47"/>
  <c r="Q55" i="47"/>
  <c r="L63" i="47"/>
  <c r="L64" i="47" s="1"/>
  <c r="L65" i="47" s="1"/>
  <c r="E63" i="47"/>
  <c r="E64" i="47" s="1"/>
  <c r="E65" i="47" s="1"/>
  <c r="E66" i="47" s="1"/>
  <c r="I63" i="47"/>
  <c r="I64" i="47" s="1"/>
  <c r="I65" i="47" s="1"/>
  <c r="P63" i="47"/>
  <c r="P64" i="47" s="1"/>
  <c r="P65" i="47" s="1"/>
  <c r="N63" i="47"/>
  <c r="N64" i="47" s="1"/>
  <c r="N65" i="47" s="1"/>
  <c r="M63" i="47"/>
  <c r="M64" i="47" s="1"/>
  <c r="M65" i="47" s="1"/>
  <c r="O63" i="47"/>
  <c r="O64" i="47" s="1"/>
  <c r="O65" i="47" s="1"/>
  <c r="F63" i="47"/>
  <c r="F64" i="47" s="1"/>
  <c r="F65" i="47" s="1"/>
  <c r="H63" i="47"/>
  <c r="H64" i="47" s="1"/>
  <c r="H65" i="47" s="1"/>
  <c r="J63" i="47"/>
  <c r="J64" i="47" s="1"/>
  <c r="J65" i="47" s="1"/>
  <c r="K63" i="47"/>
  <c r="K64" i="47" s="1"/>
  <c r="K65" i="47" s="1"/>
  <c r="G63" i="47"/>
  <c r="G64" i="47" s="1"/>
  <c r="G65" i="47" s="1"/>
  <c r="Q33" i="47"/>
  <c r="Q21" i="47"/>
  <c r="Q19" i="47"/>
  <c r="Q27" i="47"/>
  <c r="Q11" i="47"/>
  <c r="Q29" i="47"/>
  <c r="Q25" i="47"/>
  <c r="Q31" i="47"/>
  <c r="Q23" i="47"/>
  <c r="Q63" i="47" l="1"/>
  <c r="Q64" i="47" s="1"/>
  <c r="Q65" i="47" s="1"/>
  <c r="F66" i="47"/>
  <c r="G66" i="47" s="1"/>
  <c r="H66" i="47" s="1"/>
  <c r="I66" i="47" s="1"/>
  <c r="J66" i="47" s="1"/>
  <c r="K66" i="47" s="1"/>
  <c r="L66" i="47" s="1"/>
  <c r="M66" i="47" s="1"/>
  <c r="N66" i="47" s="1"/>
  <c r="O66" i="47" s="1"/>
  <c r="P66" i="47" s="1"/>
</calcChain>
</file>

<file path=xl/sharedStrings.xml><?xml version="1.0" encoding="utf-8"?>
<sst xmlns="http://schemas.openxmlformats.org/spreadsheetml/2006/main" count="1429" uniqueCount="1009">
  <si>
    <t>01.17.051</t>
  </si>
  <si>
    <t>Projeto executivo de estrutura em formato A1</t>
  </si>
  <si>
    <t>m²</t>
  </si>
  <si>
    <t>02.02.120</t>
  </si>
  <si>
    <t>Locação de container tipo alojamento - área mínima de 13,80 m²</t>
  </si>
  <si>
    <t>02.02.130</t>
  </si>
  <si>
    <t>Locação de container tipo escritório com 1 vaso sanitário, 1 lavatório e 1 ponto para chuveiro - área mínima de 13,80 m²</t>
  </si>
  <si>
    <t>02.02.140</t>
  </si>
  <si>
    <t>Locação de container tipo sanitário com 2 vasos sanitários, 2 lavatórios, 2 mictórios e 4 pontos para chuveiro - área mínima de 13,80 m²</t>
  </si>
  <si>
    <t>02.02.150</t>
  </si>
  <si>
    <t>Locação de container tipo depósito - área mínima de 13,80 m²</t>
  </si>
  <si>
    <t>02.03.060</t>
  </si>
  <si>
    <t>Proteção de fachada com tela de nylon</t>
  </si>
  <si>
    <t>02.03.120</t>
  </si>
  <si>
    <t>Tapume fixo para fechamento de áreas, com portão</t>
  </si>
  <si>
    <t>02.05.060</t>
  </si>
  <si>
    <t>Montagem e desmontagem de andaime torre metálica com altura até 10 m</t>
  </si>
  <si>
    <t>02.05.202</t>
  </si>
  <si>
    <t>Andaime torre metálico (1,5 x 1,5 m) com piso metálico</t>
  </si>
  <si>
    <t>02.08.020</t>
  </si>
  <si>
    <t>Placa de identificação para obra</t>
  </si>
  <si>
    <t>02.10.020</t>
  </si>
  <si>
    <t>Locação de obra de edificação</t>
  </si>
  <si>
    <t>05.04.060</t>
  </si>
  <si>
    <t>Transporte manual horizontal e/ou vertical de entulho até o local de despejo - ensacado</t>
  </si>
  <si>
    <t>05.07.060</t>
  </si>
  <si>
    <t>Remoção de entulho de obra com caçamba metálica - material rejeitado e misturado por vegetação, isopor, manta asfáltica e lã de vidro</t>
  </si>
  <si>
    <t>06.02.020</t>
  </si>
  <si>
    <t>06.11.040</t>
  </si>
  <si>
    <t>Reaterro manual apiloado sem controle de compactação</t>
  </si>
  <si>
    <t>09.01.020</t>
  </si>
  <si>
    <t>Forma em madeira comum para fundação</t>
  </si>
  <si>
    <t>09.02.040</t>
  </si>
  <si>
    <t>Forma plana em compensado para estrutura aparente</t>
  </si>
  <si>
    <t>10.01.040</t>
  </si>
  <si>
    <t>Armadura em barra de aço CA-50 (A ou B) fyk = 500 MPa</t>
  </si>
  <si>
    <t>11.01.130</t>
  </si>
  <si>
    <t>11.01.160</t>
  </si>
  <si>
    <t>11.04.020</t>
  </si>
  <si>
    <t>Concreto não estrutural executado no local, mínimo 150 kg cimento / m³</t>
  </si>
  <si>
    <t>11.16.040</t>
  </si>
  <si>
    <t>Lançamento e adensamento de concreto ou massa em fundação</t>
  </si>
  <si>
    <t>11.18.040</t>
  </si>
  <si>
    <t>Lastro de pedra britada</t>
  </si>
  <si>
    <t>Broca em concreto armado diâmetro de 25 cm - completa</t>
  </si>
  <si>
    <t>Broca em concreto armado diâmetro de 30 cm - completa</t>
  </si>
  <si>
    <t>14.02.030</t>
  </si>
  <si>
    <t>Alvenaria de elevação de 1/2 tijolo maciço comum</t>
  </si>
  <si>
    <t>14.04.210</t>
  </si>
  <si>
    <t>Alvenaria de bloco cerâmico de vedação, uso revestido, de 14 cm</t>
  </si>
  <si>
    <t>14.10</t>
  </si>
  <si>
    <t>14.11</t>
  </si>
  <si>
    <t>14.20.010</t>
  </si>
  <si>
    <t>Vergas, contravergas e pilaretes de concreto armado</t>
  </si>
  <si>
    <t>14.30.070</t>
  </si>
  <si>
    <t>Divisória sanitária em painel laminado melamínico estrutural com perfis em alumínio, inclusive ferragem completa para vão de porta</t>
  </si>
  <si>
    <t>14.30.440</t>
  </si>
  <si>
    <t>Divisória em placas duplas de gesso acartonado, resistência ao fogo 60 minutos, espessura 120/70mm - 2ST / 2ST LM</t>
  </si>
  <si>
    <t>15.03.030</t>
  </si>
  <si>
    <t>Fornecimento e montagem de estrutura em aço ASTM-A36, sem pintura</t>
  </si>
  <si>
    <t>16.13.070</t>
  </si>
  <si>
    <t>Telhamento em chapa de aço pré-pintada com epóxi e poliéster, tipo sanduíche, espessura de 0,50 mm, com poliuretano</t>
  </si>
  <si>
    <t>16.33.022</t>
  </si>
  <si>
    <t>Calha, rufo, afins em chapa galvanizada nº 24 - corte 0,33 m</t>
  </si>
  <si>
    <t>16.33.052</t>
  </si>
  <si>
    <t>Calha, rufo, afins em chapa galvanizada nº 24 - corte 0,50 m</t>
  </si>
  <si>
    <t>17.01.040</t>
  </si>
  <si>
    <t>Lastro de concreto impermeabilizado</t>
  </si>
  <si>
    <t>17.01.050</t>
  </si>
  <si>
    <t>Regularização de piso com nata de cimento</t>
  </si>
  <si>
    <t>17.02.020</t>
  </si>
  <si>
    <t>Chapisco</t>
  </si>
  <si>
    <t>17.02.120</t>
  </si>
  <si>
    <t>Emboço comum</t>
  </si>
  <si>
    <t>17.02.220</t>
  </si>
  <si>
    <t>Reboco</t>
  </si>
  <si>
    <t>17.10.020</t>
  </si>
  <si>
    <t>Piso em granilite moldado no local</t>
  </si>
  <si>
    <t>17.10.120</t>
  </si>
  <si>
    <t>Degrau em granilite moldado no local</t>
  </si>
  <si>
    <t>17.10.200</t>
  </si>
  <si>
    <t>Rodapé qualquer em granilite moldado no local até 10 cm</t>
  </si>
  <si>
    <t>18.08.170</t>
  </si>
  <si>
    <t>Revestimento em porcelanato técnico polido para área interna e ambiente de médio tráfego, grupo de absorção BIa, coeficiente de atrito I, assentado com argamassa colante industrializada, rejuntado</t>
  </si>
  <si>
    <t>18.08.180</t>
  </si>
  <si>
    <t>Rodapé em porcelanato técnico polido para área interna e ambiente de médio tráfego, grupo de absorção BIa, assentado com argamassa colante industrializada, rejuntado</t>
  </si>
  <si>
    <t>18.11.042</t>
  </si>
  <si>
    <t>Revestimento em placa cerâmica esmaltada de 20x20 cm, tipo monocolor, assentado e rejuntado com argamassa industrializada</t>
  </si>
  <si>
    <t>19.20</t>
  </si>
  <si>
    <t>21.02.281</t>
  </si>
  <si>
    <t>Revestimento vinílico flexível em manta homogênea, espessura de 2 mm, com impermeabilizante acrílico</t>
  </si>
  <si>
    <t>21.03.010</t>
  </si>
  <si>
    <t>Revestimento em aço inoxidável AISI 304, liga 18,8, chapa 20, espessura de 1 mm, acabamento escovado com grana especial</t>
  </si>
  <si>
    <t>21.10</t>
  </si>
  <si>
    <t>21.10.081</t>
  </si>
  <si>
    <t>Rodapé hospitalar flexível em PVC para piso vinílico, espessura de 2 mm e altura de 7,5 cm, com impermeabilizante acrílico</t>
  </si>
  <si>
    <t>21.11</t>
  </si>
  <si>
    <t>21.20</t>
  </si>
  <si>
    <t>22.02.030</t>
  </si>
  <si>
    <t>Forro em painéis de gesso acartonado, espessura de 12,5 mm, fixo</t>
  </si>
  <si>
    <t>22.02.100</t>
  </si>
  <si>
    <t>Forro em painéis de gesso acartonado, acabamento liso com película em PVC - 625mm x 1250mm, espessura de 9,5mm, removível</t>
  </si>
  <si>
    <t>22.06.250</t>
  </si>
  <si>
    <t>Brise metálico curvo e móvel termoacústico em chapa lisa aluzinc pré-pintada</t>
  </si>
  <si>
    <t>22.20.090</t>
  </si>
  <si>
    <t>Abertura para vão de luminária em forro de PVC modular</t>
  </si>
  <si>
    <t>23.04.570</t>
  </si>
  <si>
    <t>Porta em laminado melamínico estrutural com acabamento texturizado, batente em alumínio com ferragens - 60 x 180 cm</t>
  </si>
  <si>
    <t>23.04.600</t>
  </si>
  <si>
    <t>Porta em laminado fenólico melamínico com acabamento liso, batente metálico - 80 x 210 cm</t>
  </si>
  <si>
    <t>23.04.610</t>
  </si>
  <si>
    <t>Porta em laminado fenólico melamínico com acabamento liso, batente metálico - 90 x 210 cm</t>
  </si>
  <si>
    <t>23.04.620</t>
  </si>
  <si>
    <t>Porta em laminado fenólico melamínico com acabamento liso, batente metálico - 120 x 210 cm</t>
  </si>
  <si>
    <t>23.08.040</t>
  </si>
  <si>
    <t>Armário/gabinete embutido em MDF sob medida, revestido em laminado melamínico, com portas e prateleiras</t>
  </si>
  <si>
    <t>23.08.060</t>
  </si>
  <si>
    <t>Tampo sob medida em compensado, revestido na face superior em laminado fenólico melamínico</t>
  </si>
  <si>
    <t>23.20.110</t>
  </si>
  <si>
    <t>Visor fixo e requadro de madeira para porta, para receber vidro</t>
  </si>
  <si>
    <t>23.20.550</t>
  </si>
  <si>
    <t>Folha de porta em laminado fenólico melamínico com acabamento liso - 80 x 210 cm</t>
  </si>
  <si>
    <t>24.02.054</t>
  </si>
  <si>
    <t>Porta corta-fogo classe P.90, com barra antipânico numa face e maçaneta na outra, completa</t>
  </si>
  <si>
    <t>24.02.590</t>
  </si>
  <si>
    <t>Porta de enrolar manual, cega ou vazada</t>
  </si>
  <si>
    <t>24.03.040</t>
  </si>
  <si>
    <t>Guarda-corpo tubular com tela em aço galvanizado, diâmetro de 1 1/2´</t>
  </si>
  <si>
    <t>24.03.310</t>
  </si>
  <si>
    <t>Corrimão tubular em aço galvanizado, diâmetro 1 1/2´</t>
  </si>
  <si>
    <t>25.01.100</t>
  </si>
  <si>
    <t>Caixilho em alumínio tipo veneziana, sob medida</t>
  </si>
  <si>
    <t>25.01.361</t>
  </si>
  <si>
    <t>Caixilho em alumínio maxim-ar com vidro - branco</t>
  </si>
  <si>
    <t>25.02.020</t>
  </si>
  <si>
    <t>Porta de entrada de abrir em alumínio, sob medida</t>
  </si>
  <si>
    <t>25.02.040</t>
  </si>
  <si>
    <t>Porta de entrada de correr em alumínio, sob medida</t>
  </si>
  <si>
    <t>25.02.211</t>
  </si>
  <si>
    <t>25.20</t>
  </si>
  <si>
    <t>26.01.080</t>
  </si>
  <si>
    <t>Vidro liso transparente de 6 mm</t>
  </si>
  <si>
    <t>26.01.168</t>
  </si>
  <si>
    <t>Vidro liso laminado incolor de 6 mm</t>
  </si>
  <si>
    <t>26.01.190</t>
  </si>
  <si>
    <t>Vidro liso laminado jateado de 6 mm</t>
  </si>
  <si>
    <t>26.04.030</t>
  </si>
  <si>
    <t>Espelho comum de 3 mm com moldura em alumínio</t>
  </si>
  <si>
    <t>26.20</t>
  </si>
  <si>
    <t>27.04.040</t>
  </si>
  <si>
    <t>Corrimão, bate-maca ou protetor de parede em PVC, com amortecimento à impacto, altura de 131 mm</t>
  </si>
  <si>
    <t>28.01.020</t>
  </si>
  <si>
    <t>Ferragem completa com maçaneta tipo alavanca, para porta externa com 1 folha</t>
  </si>
  <si>
    <t>28.01.030</t>
  </si>
  <si>
    <t>Ferragem completa com maçaneta tipo alavanca, para porta externa com 2 folhas</t>
  </si>
  <si>
    <t>28.01.070</t>
  </si>
  <si>
    <t>Ferragem completa para porta de box de WC tipo livre/ocupado</t>
  </si>
  <si>
    <t>28.20.800</t>
  </si>
  <si>
    <t>Equipamento automatizador de portas deslizantes para folha dupla</t>
  </si>
  <si>
    <t>30.01.030</t>
  </si>
  <si>
    <t>Barra de apoio reta, para pessoas com mobilidade reduzida, em tubo de aço inoxidável de 1 1/2´ x 800 mm</t>
  </si>
  <si>
    <t>30.01.050</t>
  </si>
  <si>
    <t>Barra de apoio em ângulo de 90°, para pessoas com mobilidade reduzida, em tubo de aço inoxidável de 1 1/2´ x 800 x 800 mm</t>
  </si>
  <si>
    <t>30.01.120</t>
  </si>
  <si>
    <t>Barra de apoio reta, para pessoas com mobilidade reduzida, em tubo de aço inoxidável de 1 1/4´ x 400 mm</t>
  </si>
  <si>
    <t>30.01.130</t>
  </si>
  <si>
    <t>Barra de proteção para lavatório, para pessoas com mobilidade reduzida, em tubo de alumínio acabamento com pintura epóxi</t>
  </si>
  <si>
    <t>30.04.020</t>
  </si>
  <si>
    <t>30.04.060</t>
  </si>
  <si>
    <t>Revestimento em chapa de aço inoxidável para proteção de portas, altura de 40 cm</t>
  </si>
  <si>
    <t>30.06.061</t>
  </si>
  <si>
    <t>30.06.110</t>
  </si>
  <si>
    <t>Sinalização com pictograma para vaga de estacionamento, com faixas demarcatórias</t>
  </si>
  <si>
    <t>30.08.040</t>
  </si>
  <si>
    <t>Lavatório de louça para canto sem coluna para pessoas com mobilidade reduzida</t>
  </si>
  <si>
    <t>30.08.060</t>
  </si>
  <si>
    <t>32.06.030</t>
  </si>
  <si>
    <t>Lã de vidro e/ou lã de rocha com espessura de 2´</t>
  </si>
  <si>
    <t>32.09.020</t>
  </si>
  <si>
    <t>Chapa de aço em bitolas medias</t>
  </si>
  <si>
    <t>33.02.060</t>
  </si>
  <si>
    <t>Massa corrida a base de PVA</t>
  </si>
  <si>
    <t>33.07.102</t>
  </si>
  <si>
    <t>Esmalte a base de água em estrutura metálica</t>
  </si>
  <si>
    <t>33.07.140</t>
  </si>
  <si>
    <t>Pintura com esmalte alquídico em estrutura metálica</t>
  </si>
  <si>
    <t>33.09.020</t>
  </si>
  <si>
    <t>Borracha clorada para faixas demarcatórias</t>
  </si>
  <si>
    <t>33.10.030</t>
  </si>
  <si>
    <t>Tinta acrílica antimofo em massa, inclusive preparo</t>
  </si>
  <si>
    <t>33.11.050</t>
  </si>
  <si>
    <t>Esmalte à base água em superfície metálica, inclusive preparo</t>
  </si>
  <si>
    <t>34.01.010</t>
  </si>
  <si>
    <t>Terra vegetal orgânica comum</t>
  </si>
  <si>
    <t>34.02.100</t>
  </si>
  <si>
    <t>Plantio de grama esmeralda em placas (jardins e canteiros)</t>
  </si>
  <si>
    <t>34.20.390</t>
  </si>
  <si>
    <t>Grelha arvoreira em ferro fundido</t>
  </si>
  <si>
    <t>37.04.250</t>
  </si>
  <si>
    <t>Quadro de distribuição universal de sobrepor, para disjuntores 16 DIN / 12 Bolt-on - 150 A - sem componentes</t>
  </si>
  <si>
    <t>37.10.010</t>
  </si>
  <si>
    <t>Barramento de cobre nu</t>
  </si>
  <si>
    <t>37.13.650</t>
  </si>
  <si>
    <t>Disjuntor termomagnético, tripolar 220/380 V, corrente de 10 A até 50 A</t>
  </si>
  <si>
    <t>37.13.690</t>
  </si>
  <si>
    <t>Disjuntor série universal, em caixa moldada, térmico e magnético fixos, bipolar 480 V, corrente de 60 A até 100 A</t>
  </si>
  <si>
    <t>37.13.720</t>
  </si>
  <si>
    <t>Disjuntor série universal, em caixa moldada, térmico fixo e magnético ajustável, tripolar 600 V, corrente de 300 A até 400 A</t>
  </si>
  <si>
    <t>37.13.730</t>
  </si>
  <si>
    <t>Disjuntor série universal, em caixa moldada, térmico fixo e magnético ajustável, tripolar 600 V, corrente de 500 A até 630 A</t>
  </si>
  <si>
    <t>37.13.800</t>
  </si>
  <si>
    <t>Mini-disjuntor termomagnético, unipolar 127/220 V, corrente de 10 A até 32 A</t>
  </si>
  <si>
    <t>37.13.880</t>
  </si>
  <si>
    <t>Mini-disjuntor termomagnético, tripolar 220/380 V, corrente de 10 A até 32 A</t>
  </si>
  <si>
    <t>37.20.010</t>
  </si>
  <si>
    <t>Isolador em epóxi de 1 kV para barramento</t>
  </si>
  <si>
    <t>37.24.032</t>
  </si>
  <si>
    <t>37.25.110</t>
  </si>
  <si>
    <t>Disjuntor em caixa moldada tripolar, térmico e magnético fixos, tensão de isolamento 415/690V, de 175A a 250A</t>
  </si>
  <si>
    <t>38.05.040</t>
  </si>
  <si>
    <t>Eletroduto galvanizado, pesado de 3/4´ - com acessórios</t>
  </si>
  <si>
    <t>38.05.100</t>
  </si>
  <si>
    <t>38.05.160</t>
  </si>
  <si>
    <t>38.07.200</t>
  </si>
  <si>
    <t>Vergalhão com rosca, porca e arruela de diâmetro 3/8´ (tirante)</t>
  </si>
  <si>
    <t>38.07.300</t>
  </si>
  <si>
    <t>Perfilado perfurado 38 x 38 mm em chapa 14 pré-zincada, com acessórios</t>
  </si>
  <si>
    <t>38.21.130</t>
  </si>
  <si>
    <t>Eletrocalha lisa galvanizada a fogo, 150 x 50 mm, com acessórios</t>
  </si>
  <si>
    <t>38.22.630</t>
  </si>
  <si>
    <t>Tampa de encaixe para eletrocalha, galvanizada a fogo, L= 150mm</t>
  </si>
  <si>
    <t>38.23.030</t>
  </si>
  <si>
    <t>Suporte para eletrocalha, galvanizado a fogo, 150x50mm</t>
  </si>
  <si>
    <t>39.10.080</t>
  </si>
  <si>
    <t>Terminal de pressão/compressão para cabo de 16 mm²</t>
  </si>
  <si>
    <t>39.10.120</t>
  </si>
  <si>
    <t>Terminal de pressão/compressão para cabo de 25 mm²</t>
  </si>
  <si>
    <t>39.10.130</t>
  </si>
  <si>
    <t>Terminal de pressão/compressão para cabo de 35 mm²</t>
  </si>
  <si>
    <t>39.10.160</t>
  </si>
  <si>
    <t>Terminal de pressão/compressão para cabo de 50 mm²</t>
  </si>
  <si>
    <t>39.10.200</t>
  </si>
  <si>
    <t>Terminal de pressão/compressão para cabo de 70 mm²</t>
  </si>
  <si>
    <t>39.10.246</t>
  </si>
  <si>
    <t>Terminal de pressão/compressão para cabo de 120 mm²</t>
  </si>
  <si>
    <t>39.10.300</t>
  </si>
  <si>
    <t>Terminal de pressão/compressão para cabo de 240 mm²</t>
  </si>
  <si>
    <t>39.12.520</t>
  </si>
  <si>
    <t>Cabo de cobre flexível blindado de 3 x 1,5 mm², isolamento 600V, isolação em VC/E 105°C - para detecção de incêndio</t>
  </si>
  <si>
    <t>39.21.050</t>
  </si>
  <si>
    <t>Cabo de cobre flexível de 10 mm², isolamento 0,6/1kV - isolação HEPR 90°C</t>
  </si>
  <si>
    <t>Cabo de cobre flexível de 16 mm², isolamento 0,6/1kV - isolação HEPR 90°C</t>
  </si>
  <si>
    <t>39.21.070</t>
  </si>
  <si>
    <t>Cabo de cobre flexível de 25 mm², isolamento 0,6/1kV - isolação HEPR 90°C</t>
  </si>
  <si>
    <t>39.21.080</t>
  </si>
  <si>
    <t>Cabo de cobre flexível de 35 mm², isolamento 0,6/1kV - isolação HEPR 90°C</t>
  </si>
  <si>
    <t>39.21.090</t>
  </si>
  <si>
    <t>Cabo de cobre flexível de 50 mm², isolamento 0,6/1kV - isolação HEPR 90°C</t>
  </si>
  <si>
    <t>39.21.100</t>
  </si>
  <si>
    <t>Cabo de cobre flexível de 70 mm², isolamento 0,6/1kV - isolação HEPR 90°C</t>
  </si>
  <si>
    <t>39.21.110</t>
  </si>
  <si>
    <t>Cabo de cobre flexível de 95 mm², isolamento 0,6/1kV - isolação HEPR 90°C</t>
  </si>
  <si>
    <t>39.21.120</t>
  </si>
  <si>
    <t>Cabo de cobre flexível de 120 mm², isolamento 0,6/1kV - isolação HEPR 90°C</t>
  </si>
  <si>
    <t>39.21.140</t>
  </si>
  <si>
    <t>Cabo de cobre flexível de 240 mm², isolamento 0,6/1kV - isolação HEPR 90°C</t>
  </si>
  <si>
    <t>39.24.152</t>
  </si>
  <si>
    <t>Cabo de cobre flexível de 3 x 2,5 mm², isolamento 500 V - isolação PP 70°C</t>
  </si>
  <si>
    <t>39.29.111</t>
  </si>
  <si>
    <t>Cabo de cobre flexível de 2,5 mm², isolamento 750 V - isolação LSHF/A 70°C - baixa emissão de fumaça e gases</t>
  </si>
  <si>
    <t>39.29.112</t>
  </si>
  <si>
    <t>Cabo de cobre flexível de 4 mm², isolamento 750 V - isolação LSHF/A 70°C - baixa emissão de fumaça e gases</t>
  </si>
  <si>
    <t>40.02.440</t>
  </si>
  <si>
    <t>Caixa em alumínio fundido à prova de tempo, umidade, gases, vapores e pó, 150 x 150 x 150 mm</t>
  </si>
  <si>
    <t>40.04.140</t>
  </si>
  <si>
    <t>Tomada 3P+T de 32 A, blindada industrial de sobrepor negativa</t>
  </si>
  <si>
    <t>40.04.146</t>
  </si>
  <si>
    <t>Tomada 3P+T de 63 A, blindada industrial de embutir</t>
  </si>
  <si>
    <t>40.04.450</t>
  </si>
  <si>
    <t>Tomada 2P+T de 10 A - 250 V, completa</t>
  </si>
  <si>
    <t>40.04.460</t>
  </si>
  <si>
    <t>Tomada 2P+T de 20 A - 250 V, completa</t>
  </si>
  <si>
    <t>40.04.470</t>
  </si>
  <si>
    <t>Conjunto 2 tomadas 2P+T de 10 A, completo</t>
  </si>
  <si>
    <t>40.05.020</t>
  </si>
  <si>
    <t>Interruptor com 1 tecla simples e placa</t>
  </si>
  <si>
    <t>40.05.040</t>
  </si>
  <si>
    <t>Interruptor com 2 teclas simples e placa</t>
  </si>
  <si>
    <t>40.05.060</t>
  </si>
  <si>
    <t>Interruptor com 3 teclas simples e placa</t>
  </si>
  <si>
    <t>40.05.080</t>
  </si>
  <si>
    <t>Interruptor com 1 tecla paralelo e placa</t>
  </si>
  <si>
    <t>40.05.100</t>
  </si>
  <si>
    <t>Interruptor com 2 teclas paralelo e placa</t>
  </si>
  <si>
    <t>40.05.160</t>
  </si>
  <si>
    <t>Interruptor com 3 teclas, 1 simples, 2 paralelo e placa</t>
  </si>
  <si>
    <t>40.05.180</t>
  </si>
  <si>
    <t>Interruptor bipolar simples, 1 tecla dupla e placa</t>
  </si>
  <si>
    <t>40.05.340</t>
  </si>
  <si>
    <t>Sensor de presença para teto, com fotocélula, para lâmpada qualquer</t>
  </si>
  <si>
    <t>40.05.350</t>
  </si>
  <si>
    <t>Sensor de presença infravermelho passivo e microondas, alcance de 12 m - sem fio</t>
  </si>
  <si>
    <t>40.06.040</t>
  </si>
  <si>
    <t>Condulete metálico de 3/4´</t>
  </si>
  <si>
    <t>40.06.100</t>
  </si>
  <si>
    <t>Condulete metálico de 1 1/2´</t>
  </si>
  <si>
    <t>40.06.160</t>
  </si>
  <si>
    <t>Condulete metálico de 3´</t>
  </si>
  <si>
    <t>40.10.100</t>
  </si>
  <si>
    <t>Contator de potência 32 A - 2na+2nf</t>
  </si>
  <si>
    <t>40.10.520</t>
  </si>
  <si>
    <t>Contator auxiliar - 4na+4nf</t>
  </si>
  <si>
    <t>40.11.010</t>
  </si>
  <si>
    <t>Relé fotoelétrico 50/60 Hz, 110/220 V, 1200 VA, completo</t>
  </si>
  <si>
    <t>40.11.030</t>
  </si>
  <si>
    <t>Relé bimetálico de sobrecarga para acoplamento direto, faixas de ajuste de 20/32 A até 50/63 A</t>
  </si>
  <si>
    <t>40.12.030</t>
  </si>
  <si>
    <t>Chave comutadora/seletora com 1 polo e 3 posições para 25 A</t>
  </si>
  <si>
    <t>40.20.100</t>
  </si>
  <si>
    <t>Botoeira de comando liga-desliga, sem sinalização</t>
  </si>
  <si>
    <t>40.20.310</t>
  </si>
  <si>
    <t>Placa/espelho em latão escovado 4´ x 4´, para 02 tomadas elétrica</t>
  </si>
  <si>
    <t>41.02.580</t>
  </si>
  <si>
    <t>Lâmpada LED 13,5W, com base E-27, 1400 até 1510lm</t>
  </si>
  <si>
    <t>41.11.703</t>
  </si>
  <si>
    <t>41.13.200</t>
  </si>
  <si>
    <t>Luminária blindada oval de sobrepor ou arandela, para lâmpada fluorescentes compacta</t>
  </si>
  <si>
    <t>41.31.040</t>
  </si>
  <si>
    <t>41.31.080</t>
  </si>
  <si>
    <t>41.31.087</t>
  </si>
  <si>
    <t>Luminária LED redonda de sobrepor com difusor recuado translucido, 4000 K, fluxo luminoso de 1900 a 2000 lm, potência de 17 a 19 W</t>
  </si>
  <si>
    <t>43.02.080</t>
  </si>
  <si>
    <t>Chuveiro elétrico de 6.500W / 220V com resistência blindada</t>
  </si>
  <si>
    <t>43.02.100</t>
  </si>
  <si>
    <t>Chuveiro com jato regulável em metal com acabamento cromado</t>
  </si>
  <si>
    <t>43.11.460</t>
  </si>
  <si>
    <t>Conjunto motor-bomba submersível vertical para esgoto, Q= 40 m³/h, Hman= 40 mca, diâmetro de sólidos até 50 mm</t>
  </si>
  <si>
    <t>44.01.050</t>
  </si>
  <si>
    <t>Bacia sifonada de louça sem tampa - 6 litros</t>
  </si>
  <si>
    <t>44.01.160</t>
  </si>
  <si>
    <t>Lavatório de louça pequeno com coluna suspensa - linha especial</t>
  </si>
  <si>
    <t>44.01.270</t>
  </si>
  <si>
    <t>Cuba de louça de embutir oval</t>
  </si>
  <si>
    <t>44.01.310</t>
  </si>
  <si>
    <t>Tanque de louça com coluna de 30 litros</t>
  </si>
  <si>
    <t>44.02.200</t>
  </si>
  <si>
    <t>Tampo/bancada em concreto armado, revestido em aço inoxidável fosco polido</t>
  </si>
  <si>
    <t>44.03.300</t>
  </si>
  <si>
    <t>Torneira volante tipo alavanca</t>
  </si>
  <si>
    <t>44.03.310</t>
  </si>
  <si>
    <t>Torneira de mesa para lavatório, acionamento hidromecânico, com registro integrado regulador de vazão, em latão cromado, DN= 1/2´</t>
  </si>
  <si>
    <t>44.03.370</t>
  </si>
  <si>
    <t>Torneira curta com rosca para uso geral, em latão fundido sem acabamento, DN= 1/2´</t>
  </si>
  <si>
    <t>44.03.400</t>
  </si>
  <si>
    <t>Torneira curta com rosca para uso geral, em latão fundido cromado, DN= 3/4´</t>
  </si>
  <si>
    <t>44.03.931</t>
  </si>
  <si>
    <t>Desviador para duchas e chuveiros</t>
  </si>
  <si>
    <t>44.06.250</t>
  </si>
  <si>
    <t>Cuba em aço inoxidável simples de 300 x 140mm</t>
  </si>
  <si>
    <t>44.06.310</t>
  </si>
  <si>
    <t>Cuba em aço inoxidável simples de 465x300x140mm</t>
  </si>
  <si>
    <t>44.06.320</t>
  </si>
  <si>
    <t>Cuba em aço inoxidável simples de 560x330x140mm</t>
  </si>
  <si>
    <t>44.06.360</t>
  </si>
  <si>
    <t>Cuba em aço inoxidável simples de 500x400x200mm</t>
  </si>
  <si>
    <t>44.06.400</t>
  </si>
  <si>
    <t>Cuba em aço inoxidável simples de 500x400x300mm</t>
  </si>
  <si>
    <t>44.20.100</t>
  </si>
  <si>
    <t>Engate flexível metálico DN= 1/2´</t>
  </si>
  <si>
    <t>44.20.150</t>
  </si>
  <si>
    <t>Acabamento cromado para registro</t>
  </si>
  <si>
    <t>44.20.200</t>
  </si>
  <si>
    <t>Sifão de metal cromado de 1 1/2´ x 2´</t>
  </si>
  <si>
    <t>44.20.220</t>
  </si>
  <si>
    <t>Sifão de metal cromado de 1´ x 1 1/2´</t>
  </si>
  <si>
    <t>44.20.280</t>
  </si>
  <si>
    <t>Tampa de plástico para bacia sanitária</t>
  </si>
  <si>
    <t>44.20.300</t>
  </si>
  <si>
    <t>Bolsa para bacia sanitária</t>
  </si>
  <si>
    <t>44.20.620</t>
  </si>
  <si>
    <t>Válvula americana</t>
  </si>
  <si>
    <t>44.20.640</t>
  </si>
  <si>
    <t>Válvula de metal cromado de 1 1/2´</t>
  </si>
  <si>
    <t>44.20.650</t>
  </si>
  <si>
    <t>Válvula de metal cromado de 1´</t>
  </si>
  <si>
    <t>46.01.020</t>
  </si>
  <si>
    <t>Tubo de PVC rígido soldável marrom, DN= 25 mm, (3/4´), inclusive conexões</t>
  </si>
  <si>
    <t>46.01.030</t>
  </si>
  <si>
    <t>Tubo de PVC rígido soldável marrom, DN= 32 mm, (1´), inclusive conexões</t>
  </si>
  <si>
    <t>46.01.050</t>
  </si>
  <si>
    <t>Tubo de PVC rígido soldável marrom, DN= 50 mm, (1 1/2´), inclusive conexões</t>
  </si>
  <si>
    <t>46.01.060</t>
  </si>
  <si>
    <t>Tubo de PVC rígido soldável marrom, DN= 60 mm, (2´), inclusive conexões</t>
  </si>
  <si>
    <t>46.01.090</t>
  </si>
  <si>
    <t>Tubo de PVC rígido soldável marrom, DN= 110 mm, (4´), inclusive conexões</t>
  </si>
  <si>
    <t>46.02.010</t>
  </si>
  <si>
    <t>Tubo de PVC rígido branco, pontas lisas, soldável, linha esgoto série normal, DN= 40 mm, inclusive conexões</t>
  </si>
  <si>
    <t>46.02.050</t>
  </si>
  <si>
    <t>Tubo de PVC rígido branco PxB com virola e anel de borracha, linha esgoto série normal, DN= 50 mm, inclusive conexões</t>
  </si>
  <si>
    <t>46.02.060</t>
  </si>
  <si>
    <t>Tubo de PVC rígido branco PxB com virola e anel de borracha, linha esgoto série normal, DN= 75 mm, inclusive conexões</t>
  </si>
  <si>
    <t>46.02.070</t>
  </si>
  <si>
    <t>Tubo de PVC rígido branco PxB com virola e anel de borracha, linha esgoto série normal, DN= 100 mm, inclusive conexões</t>
  </si>
  <si>
    <t>46.03.060</t>
  </si>
  <si>
    <t>Tubo de PVC rígido PxB com virola e anel de borracha, linha esgoto série reforçada ´R´. DN= 150 mm, inclusive conexões</t>
  </si>
  <si>
    <t>46.05.070</t>
  </si>
  <si>
    <t>Tubo PVC rígido, tipo Coletor Esgoto, junta elástica, DN= 300 mm, inclusive conexões</t>
  </si>
  <si>
    <t>46.10.240</t>
  </si>
  <si>
    <t>Tubo de cobre classe E, DN= 54mm (2´), inclusive conexões</t>
  </si>
  <si>
    <t>47.01.090</t>
  </si>
  <si>
    <t>Registro de gaveta em latão fundido sem acabamento, DN= 4´</t>
  </si>
  <si>
    <t>47.05.080</t>
  </si>
  <si>
    <t>Válvula de retenção horizontal em bronze, DN= 4´</t>
  </si>
  <si>
    <t>47.05.160</t>
  </si>
  <si>
    <t>Válvula de retenção vertical em bronze, DN= 4´</t>
  </si>
  <si>
    <t>49.01.016</t>
  </si>
  <si>
    <t>Caixa sifonada de PVC rígido de 100 x 100 x 50 mm, com grelha</t>
  </si>
  <si>
    <t>49.01.030</t>
  </si>
  <si>
    <t>Caixa sifonada de PVC rígido de 150 x 150 x 50 mm, com grelha</t>
  </si>
  <si>
    <t>49.06.550</t>
  </si>
  <si>
    <t>Grelha com calha e cesto coletor para piso em aço inoxidável, largura de 15 cm</t>
  </si>
  <si>
    <t>49.12.010</t>
  </si>
  <si>
    <t>Boca de lobo simples tipo PMSP com tampa de concreto</t>
  </si>
  <si>
    <t>49.15.060</t>
  </si>
  <si>
    <t>Anel pré-moldado de concreto com diâmetro de 1,80 m</t>
  </si>
  <si>
    <t>50.01.080</t>
  </si>
  <si>
    <t>Mangueira com união de engate rápido, DN= 1 1/2´ (38 mm)</t>
  </si>
  <si>
    <t>50.01.160</t>
  </si>
  <si>
    <t>Adaptador de engate rápido em latão de 2 1/2´ x 1 1/2´</t>
  </si>
  <si>
    <t>50.01.200</t>
  </si>
  <si>
    <t>Tampão de engate rápido em latão, DN= 1 1/2´, com corrente</t>
  </si>
  <si>
    <t>50.01.210</t>
  </si>
  <si>
    <t>Chave para conexão de engate rápido</t>
  </si>
  <si>
    <t>50.01.220</t>
  </si>
  <si>
    <t>Esguicho latão com engate rápido, DN= 1 1/2´, jato regulável</t>
  </si>
  <si>
    <t>50.05.021</t>
  </si>
  <si>
    <t>Fonte eletroímã para interligar à central do sistema de detecção e alarme de incêndio</t>
  </si>
  <si>
    <t>50.05.022</t>
  </si>
  <si>
    <t>50.05.170</t>
  </si>
  <si>
    <t>Acionador manual tipo quebra vidro, em caixa plástica</t>
  </si>
  <si>
    <t>50.05.210</t>
  </si>
  <si>
    <t>Detector termovelocimétrico endereçável com base endereçável</t>
  </si>
  <si>
    <t>50.05.214</t>
  </si>
  <si>
    <t>Detector de gás liquefeito (GLP), gás natural (GN) ou derivados de metano</t>
  </si>
  <si>
    <t>50.05.230</t>
  </si>
  <si>
    <t>Sirene audiovisual tipo endereçável</t>
  </si>
  <si>
    <t>50.05.260</t>
  </si>
  <si>
    <t>Bloco autônomo de iluminação de emergência com autonomia mínima de 1 hora, equipado com 2 lâmpadas de 11 W</t>
  </si>
  <si>
    <t>50.05.270</t>
  </si>
  <si>
    <t>Central de detecção e alarme de incêndio completa, autonomia de 1 hora para 12 laços, 220 V/12 V</t>
  </si>
  <si>
    <t>50.05.430</t>
  </si>
  <si>
    <t>Detector óptico de fumaça com base endereçável</t>
  </si>
  <si>
    <t>50.05.440</t>
  </si>
  <si>
    <t>Painel repetidor de detecção e alarme de incêndio tipo endereçável</t>
  </si>
  <si>
    <t>50.10.084</t>
  </si>
  <si>
    <t>Extintor manual de pó químico seco 20 BC - capacidade de 12 kg</t>
  </si>
  <si>
    <t>50.10.100</t>
  </si>
  <si>
    <t>Extintor manual de água pressurizada - capacidade de 10 litros</t>
  </si>
  <si>
    <t>50.10.140</t>
  </si>
  <si>
    <t>Extintor manual de gás carbônico 5 BC - capacidade de 6 kg</t>
  </si>
  <si>
    <t>54.04.350</t>
  </si>
  <si>
    <t>Pavimentação em lajota de concreto 35 MPa, espessura 8 cm, tipos: raquete, retangular, sextavado e 16 faces, com rejunte em areia</t>
  </si>
  <si>
    <t>54.06.040</t>
  </si>
  <si>
    <t>Guia pré-moldada reta tipo PMSP 100 - fck 25 MPa</t>
  </si>
  <si>
    <t>54.06.110</t>
  </si>
  <si>
    <t>Base em concreto com fck de 25 MPa, para guias, sarjetas ou sarjetões</t>
  </si>
  <si>
    <t>55.01.020</t>
  </si>
  <si>
    <t>Limpeza final da obra</t>
  </si>
  <si>
    <t>55.01.140</t>
  </si>
  <si>
    <t>Limpeza de superfície com hidrojateamento</t>
  </si>
  <si>
    <t>65.01.210</t>
  </si>
  <si>
    <t>Câmara frigorífica para resfriados</t>
  </si>
  <si>
    <t>67.02.280</t>
  </si>
  <si>
    <t>Cesto em chapa de aço inoxidável com espessura de 1,5 mm e furos de 1/2´</t>
  </si>
  <si>
    <t>67.02.410</t>
  </si>
  <si>
    <t>67.02.502</t>
  </si>
  <si>
    <t>97.02.036</t>
  </si>
  <si>
    <t>Placa de identificação em PVC com texto em vinil</t>
  </si>
  <si>
    <t>HOSPITAL REGIONAL DE BEBEDOURO</t>
  </si>
  <si>
    <t>Bebedouro</t>
  </si>
  <si>
    <t>DESCRIÇÃO DOS SERVIÇOS</t>
  </si>
  <si>
    <t>UNID</t>
  </si>
  <si>
    <t>QUANTIDADES</t>
  </si>
  <si>
    <t>VALOR 
UNITÁRIO</t>
  </si>
  <si>
    <t>Valor total c/ BDI</t>
  </si>
  <si>
    <t>TRATAMENTO DE ESGOTO</t>
  </si>
  <si>
    <t>Sistema de filtros</t>
  </si>
  <si>
    <t>Base de concreto</t>
  </si>
  <si>
    <t>Elétrica</t>
  </si>
  <si>
    <t>BDI</t>
  </si>
  <si>
    <t>Escavação manual em solo de 1ª e 2ª categoria em vala ou cava até 1,5 m</t>
  </si>
  <si>
    <t>Concreto usinado, fck = 25 MPa</t>
  </si>
  <si>
    <t>Concreto usinado, fck = 30 MPa</t>
  </si>
  <si>
    <t>19.01.064</t>
  </si>
  <si>
    <t>Peitoril e/ou soleira em granito, espessura de 2 cm e largura de 21 cm até 30 cm, acabamento polido</t>
  </si>
  <si>
    <t>Porta veneziana de abrir em alumínio - cor branca</t>
  </si>
  <si>
    <t>Revestimento em borracha sintética colorida de 5 mm, para sinalização tátil de alerta / direcional - colado</t>
  </si>
  <si>
    <t>Sistema de alarme PNE com indicador audiovisual, para pessoas com mobilidade reduzida ou cadeirante</t>
  </si>
  <si>
    <t>Bacia sifonada de louça para pessoas com mobilidade reduzida - capacidade de 6 litros</t>
  </si>
  <si>
    <t>Supressor de surto monofásico, Fase-Terra, In &gt; ou = 20 kA, Imax. de surto de 50 até 80 kA</t>
  </si>
  <si>
    <t>39.21.060</t>
  </si>
  <si>
    <t>41.13.102</t>
  </si>
  <si>
    <t>Luminária blindada tipo arandela de 45º e 90º, para lâmpada LED</t>
  </si>
  <si>
    <t>44.02.062</t>
  </si>
  <si>
    <t>Tampo/bancada em granito, com frontão, espessura de 2 cm, acabamento polido</t>
  </si>
  <si>
    <t>Destravador magnético (eletroímã) para porta corta-fogo de 24 Vcc</t>
  </si>
  <si>
    <t>Sistema de tratamento de efluente por reator anaeróbio (UASB) e filtro aeróbio (FAS), para obras de segurança com vazão máxima horária 12 l/s</t>
  </si>
  <si>
    <t>Elaboração de projeto de sistema de estação compacta de tratamento de esgoto para vazão máxima horária 12 l/s e atendimento classe II, assessoria, documentação e aprovação na CETESB</t>
  </si>
  <si>
    <t>vb</t>
  </si>
  <si>
    <t>Louças e metais</t>
  </si>
  <si>
    <t>RESUMO</t>
  </si>
  <si>
    <t>VALORES</t>
  </si>
  <si>
    <t>PINTURA MURO EXTERNO / GRADIL</t>
  </si>
  <si>
    <t>1.0</t>
  </si>
  <si>
    <t>1.1</t>
  </si>
  <si>
    <t>1.2</t>
  </si>
  <si>
    <t>2.0</t>
  </si>
  <si>
    <t>2.1</t>
  </si>
  <si>
    <t>2.2</t>
  </si>
  <si>
    <t>2.3</t>
  </si>
  <si>
    <t>2.4</t>
  </si>
  <si>
    <t>3.0</t>
  </si>
  <si>
    <t>3.1</t>
  </si>
  <si>
    <t>4.0</t>
  </si>
  <si>
    <t>4.1</t>
  </si>
  <si>
    <t>4.2</t>
  </si>
  <si>
    <t>5.0</t>
  </si>
  <si>
    <t>5.1</t>
  </si>
  <si>
    <t>6.0</t>
  </si>
  <si>
    <t>6.1</t>
  </si>
  <si>
    <t>6.2</t>
  </si>
  <si>
    <t>7.0</t>
  </si>
  <si>
    <t>8.0</t>
  </si>
  <si>
    <t>8.1</t>
  </si>
  <si>
    <t>8.2</t>
  </si>
  <si>
    <t>8.3</t>
  </si>
  <si>
    <t>8.4</t>
  </si>
  <si>
    <t>37.20.156</t>
  </si>
  <si>
    <t>Placa de montagem para quadros em geral, em chapa de aço</t>
  </si>
  <si>
    <t>Construção do Hospital Regional de Bebedouro - 3ª Etapa de Obras</t>
  </si>
  <si>
    <t>ESTACIONAMENTO</t>
  </si>
  <si>
    <t>12.01.041</t>
  </si>
  <si>
    <t>12.01.061</t>
  </si>
  <si>
    <t>37.06.014</t>
  </si>
  <si>
    <t>Painel autoportante em chapa de aço, com proteção mínima IP 54 - sem componentes</t>
  </si>
  <si>
    <t>Luminária LED retangular para poste de 14.160 até 17.475 lm, eficiência mínima 118 lm/W</t>
  </si>
  <si>
    <t>Luminária LED retangular de sobrepor com difusor translúcido, 4000 K, fluxo luminoso de 3690 a 4800 lm, potência de 38 a 41 W</t>
  </si>
  <si>
    <t>Luminária LED redonda de embutir com difusor translúcido, 4000 K, fluxo luminoso de 800 a 1060 lm, potência de 9 a 12 W</t>
  </si>
  <si>
    <t>Unidade:</t>
  </si>
  <si>
    <t>Local:</t>
  </si>
  <si>
    <t>Obra:</t>
  </si>
  <si>
    <t>CONCORRENCIA</t>
  </si>
  <si>
    <t>PROCESSO SES</t>
  </si>
  <si>
    <t>ITEM</t>
  </si>
  <si>
    <t xml:space="preserve">Serviço técnico especializado </t>
  </si>
  <si>
    <t>Início, apoio e administração da obra</t>
  </si>
  <si>
    <t>Administração Local</t>
  </si>
  <si>
    <t>SINAPE</t>
  </si>
  <si>
    <t>Alvenaria e elemento divisor/Cobertura</t>
  </si>
  <si>
    <t>Revestimentos</t>
  </si>
  <si>
    <t>9.0</t>
  </si>
  <si>
    <t>10.0</t>
  </si>
  <si>
    <t>Pintura</t>
  </si>
  <si>
    <t>11.0</t>
  </si>
  <si>
    <t>Instalações Elétricas, Elétricas Especiais e Eletrônicas</t>
  </si>
  <si>
    <t>12.0</t>
  </si>
  <si>
    <t>15.0</t>
  </si>
  <si>
    <t>Conforto mecânico, equipamentos e sistemas</t>
  </si>
  <si>
    <t>16.0</t>
  </si>
  <si>
    <t>TOTAL</t>
  </si>
  <si>
    <t>TOTAL GERAL</t>
  </si>
  <si>
    <t>VALOR 
TOTAL</t>
  </si>
  <si>
    <t>Sistema de chamadas enfermagem</t>
  </si>
  <si>
    <t>13.0</t>
  </si>
  <si>
    <t>17.0</t>
  </si>
  <si>
    <t>18.0</t>
  </si>
  <si>
    <t>19.0</t>
  </si>
  <si>
    <t>20.0</t>
  </si>
  <si>
    <t>21.0</t>
  </si>
  <si>
    <t>22.0</t>
  </si>
  <si>
    <t>23.0</t>
  </si>
  <si>
    <t>24.0</t>
  </si>
  <si>
    <t>Picador de carne inox, boca 22 1 CV</t>
  </si>
  <si>
    <t>Amaciador de carne inox</t>
  </si>
  <si>
    <t>Refrigerador 2 portas 1,400x0,800x2,100</t>
  </si>
  <si>
    <t>Estante 4 portas 1,090 x 0,480 x 1,750</t>
  </si>
  <si>
    <t>Carro porta pratos 4 colunas regul - premium 580x580x800</t>
  </si>
  <si>
    <t>Carro canton 16 GNS 1/1 desm. - premium 584x415x1635</t>
  </si>
  <si>
    <t>Platibanda bas aço inox - premium lisa 1400x300x40</t>
  </si>
  <si>
    <t xml:space="preserve">Maquina lavar louça - 150 GAV / HC / Aquec. e BB 1100 x 805 x 1380 </t>
  </si>
  <si>
    <t>Mesa P MLL 2 pes - premium</t>
  </si>
  <si>
    <t>Coifa P MLL - premium 100 x 1000 x 500</t>
  </si>
  <si>
    <t>Liquidificador industrial 4 litros 220 x 250 x 615</t>
  </si>
  <si>
    <t>Maquina descascar batatas 25 Kg 1 CV NR 12 650 x 825 x 1135</t>
  </si>
  <si>
    <t>Processador de alimentos c/ 6 discos 0,33 CV NR 12 440 x 320 x 610</t>
  </si>
  <si>
    <t>Amassadeira espiral Monofasica 2 velocidades 3 CV 220 V 970 x 480 x 1030</t>
  </si>
  <si>
    <t xml:space="preserve">Mesa em aço inox de encosto 2800 x 700 x 850  c/ 2 cubas de 1,00 x 0,50 x 0,50 </t>
  </si>
  <si>
    <t>Fogão gas CLP 4 bocas 40-D aço inxo 1165x1235x830</t>
  </si>
  <si>
    <t>Chapa quente Gas 2Z sobrepor 750 x 800 x 355</t>
  </si>
  <si>
    <t>Gabinete base p/ cocção ABE - Premium 750 x 620 x 630</t>
  </si>
  <si>
    <t>Fritadeira eletrica SPLIT 20 litros c/ gabinete - premium</t>
  </si>
  <si>
    <t>Caldeirão gas GLP vapor 200 litros AM</t>
  </si>
  <si>
    <t>Coifa de enconsto com filtros em aço inox c/ alum 430 medindo 4380 x 1630 x 500</t>
  </si>
  <si>
    <t>Coifa de enconsto com filtros em aço inox c/ lumm plus 4700 x 1600 x 500</t>
  </si>
  <si>
    <t>Forno combinado 10 GE - GI COMB 380 V 810 x 950 x 1000</t>
  </si>
  <si>
    <t>Mesa apoio forno COMB - diversos 929 x 674 x 815</t>
  </si>
  <si>
    <t>Fogão gas 4 bocas sobrepo - premium 750 x 800 x 355</t>
  </si>
  <si>
    <t>Banho Maria elet. 2 GN sobrepor premium 750 x 800 x 355</t>
  </si>
  <si>
    <t>Coifa de enconsto com filtros em aço inox c/ lum plus 2600 x 1230 x 500</t>
  </si>
  <si>
    <t xml:space="preserve">Liquidificador alta rotação - 2 litros </t>
  </si>
  <si>
    <t>Carro transporte combinado aquecimento / refrigeração 1240 x 740 x 1440</t>
  </si>
  <si>
    <t>Balcão neutro liso gabinete aberto premium 800 x 700 x 850</t>
  </si>
  <si>
    <t>Balcão aquec. p/ aquec. GN 430 4 GNS gabinete aberto 1500 x 700 x 850</t>
  </si>
  <si>
    <t>Balcão aquec refrigerado 304 4 GNS gabinete aberto 1500 x 700 x 850</t>
  </si>
  <si>
    <t>Refresqueira eletrica 15 + 15 litros dupla 377 x 468 x 657</t>
  </si>
  <si>
    <t>Refrigerador HZ CAB ESQ premium 2 PT 1500 x 700 x 850</t>
  </si>
  <si>
    <t>Cortador de frios inox, lamina 300 mm NR 12 570 x 570 x 430</t>
  </si>
  <si>
    <t>Mesa em aço inox lisa (centro/encosto) premium 2800 x 700 x 850</t>
  </si>
  <si>
    <t>Cafeteira eletrica 100 litros</t>
  </si>
  <si>
    <t>Leiteira elétrica 100 litros</t>
  </si>
  <si>
    <t>Coifa de encosto com filtros em aço inox c/ lum plus 2930 x 1220 x 500</t>
  </si>
  <si>
    <t>Refigerador HZ premium 3 PT 2000 x 700 x 850</t>
  </si>
  <si>
    <t>Balcão neutro liso centro gabinete aberto 800 x 700 x 850</t>
  </si>
  <si>
    <t>Balcão refrigerado EXTREME 3 GNS gabinete aberto bancada p/ frio 1200 x 700 x 850</t>
  </si>
  <si>
    <t>Balcão quecido plus p/ 4 GNS gabinete aberto 1500 x 700 x 850</t>
  </si>
  <si>
    <t>Balcão neutro liso centro gabinete aberto 1200 x 700 x 850</t>
  </si>
  <si>
    <t>Camera para preparo de carnes 3800 x 4800 x 2500</t>
  </si>
  <si>
    <t>Camera para resfriados 5100 x 2400 x 2500</t>
  </si>
  <si>
    <t>Camera para congelados 3500 x 2000 x 2500</t>
  </si>
  <si>
    <t>Camera para horti frut 3500 x 2000 x 2500</t>
  </si>
  <si>
    <t>Camera para resfriados 3200 x 1700 x 2500</t>
  </si>
  <si>
    <t>Camera para lixo 3200 x 1700 x 2500</t>
  </si>
  <si>
    <t>Sistema de Climatização de expansão indireta formado por 1 chiller's de 175 TR's capacidade unitária nominal, bombas de água gelada, climatizadores, fan&amp;coil's / fancoletes, rede hidráulica isolada, interligações elétricas / controles, quadros elétricos, dutos de insulflamento e retorno, grelhas, difusores e sistema de ventilação e exaustão da cozinha (conforme NBR14518), exaustões para ambientes sem ventilação natural e pressurização das escadas.</t>
  </si>
  <si>
    <t>Elevátoria</t>
  </si>
  <si>
    <t>2.5</t>
  </si>
  <si>
    <t>2.6</t>
  </si>
  <si>
    <t>2.7</t>
  </si>
  <si>
    <t>9.1</t>
  </si>
  <si>
    <t>10.1</t>
  </si>
  <si>
    <t>20.2</t>
  </si>
  <si>
    <t>11.1</t>
  </si>
  <si>
    <t>18.1</t>
  </si>
  <si>
    <t>12.1</t>
  </si>
  <si>
    <t>13.1</t>
  </si>
  <si>
    <t>13.2</t>
  </si>
  <si>
    <t>13.3</t>
  </si>
  <si>
    <t>13.4</t>
  </si>
  <si>
    <t>13.5</t>
  </si>
  <si>
    <t>13.6</t>
  </si>
  <si>
    <t>13.7</t>
  </si>
  <si>
    <t>14.1</t>
  </si>
  <si>
    <t>14.2</t>
  </si>
  <si>
    <t>14.3</t>
  </si>
  <si>
    <t>15.1</t>
  </si>
  <si>
    <t>15.2</t>
  </si>
  <si>
    <t>15.3</t>
  </si>
  <si>
    <t>15.4</t>
  </si>
  <si>
    <t>16.1</t>
  </si>
  <si>
    <t>16.2</t>
  </si>
  <si>
    <t>16.3</t>
  </si>
  <si>
    <t>17.1</t>
  </si>
  <si>
    <t>17.2</t>
  </si>
  <si>
    <t>17.3</t>
  </si>
  <si>
    <t>17.4</t>
  </si>
  <si>
    <t>23.2</t>
  </si>
  <si>
    <t>21.2</t>
  </si>
  <si>
    <t>18.2</t>
  </si>
  <si>
    <t>18.3</t>
  </si>
  <si>
    <t>18.4</t>
  </si>
  <si>
    <t>19.1</t>
  </si>
  <si>
    <t>19.2</t>
  </si>
  <si>
    <t>19.3</t>
  </si>
  <si>
    <t>19.4</t>
  </si>
  <si>
    <t>19.5</t>
  </si>
  <si>
    <t>19.6</t>
  </si>
  <si>
    <t>19.7</t>
  </si>
  <si>
    <t>19.8</t>
  </si>
  <si>
    <t>19.9</t>
  </si>
  <si>
    <t>19.10</t>
  </si>
  <si>
    <t>19.11</t>
  </si>
  <si>
    <t>19.12</t>
  </si>
  <si>
    <t>19.13</t>
  </si>
  <si>
    <t>19.14</t>
  </si>
  <si>
    <t>19.15</t>
  </si>
  <si>
    <t>19.16</t>
  </si>
  <si>
    <t>19.17</t>
  </si>
  <si>
    <t>19.18</t>
  </si>
  <si>
    <t>19.19</t>
  </si>
  <si>
    <t>19.21</t>
  </si>
  <si>
    <t>19.22</t>
  </si>
  <si>
    <t>19.23</t>
  </si>
  <si>
    <t>19.24</t>
  </si>
  <si>
    <t>19.25</t>
  </si>
  <si>
    <t>19.26</t>
  </si>
  <si>
    <t>19.27</t>
  </si>
  <si>
    <t>19.28</t>
  </si>
  <si>
    <t>19.29</t>
  </si>
  <si>
    <t>19.30</t>
  </si>
  <si>
    <t>19.31</t>
  </si>
  <si>
    <t>19.32</t>
  </si>
  <si>
    <t>19.33</t>
  </si>
  <si>
    <t>19.34</t>
  </si>
  <si>
    <t>19.35</t>
  </si>
  <si>
    <t>19.36</t>
  </si>
  <si>
    <t>20.1</t>
  </si>
  <si>
    <t>20.3</t>
  </si>
  <si>
    <t>20.4</t>
  </si>
  <si>
    <t>20.5</t>
  </si>
  <si>
    <t>20.6</t>
  </si>
  <si>
    <t>20.7</t>
  </si>
  <si>
    <t>20.8</t>
  </si>
  <si>
    <t>20.9</t>
  </si>
  <si>
    <t>21.1</t>
  </si>
  <si>
    <t>21.3</t>
  </si>
  <si>
    <t>22.1</t>
  </si>
  <si>
    <t>23.1</t>
  </si>
  <si>
    <t>23.3</t>
  </si>
  <si>
    <t>24.1</t>
  </si>
  <si>
    <t>25.1</t>
  </si>
  <si>
    <t>25.0</t>
  </si>
  <si>
    <t xml:space="preserve">Remoção de entulho  </t>
  </si>
  <si>
    <t>Cobertura</t>
  </si>
  <si>
    <t>Bate maca</t>
  </si>
  <si>
    <t>Revestimento acustico (casa de maquinas)</t>
  </si>
  <si>
    <t>Pisos</t>
  </si>
  <si>
    <t>Esquadrias metálicas</t>
  </si>
  <si>
    <t>Ferragem</t>
  </si>
  <si>
    <t>Vidros</t>
  </si>
  <si>
    <t>Hidraulica / Esgoto</t>
  </si>
  <si>
    <t>Sistema de combate incendio</t>
  </si>
  <si>
    <t>Diversos</t>
  </si>
  <si>
    <t>Equipoamentos de cozinha</t>
  </si>
  <si>
    <t>Serviços externos</t>
  </si>
  <si>
    <t>Serviços finais de obra</t>
  </si>
  <si>
    <t>und.</t>
  </si>
  <si>
    <t>QUADRO DE ÁREAS</t>
  </si>
  <si>
    <t>Bloco 01 - Hospital</t>
  </si>
  <si>
    <t>Portarias</t>
  </si>
  <si>
    <t>Hospital de Bebedouro</t>
  </si>
  <si>
    <t>Bloco 03 - Serviços</t>
  </si>
  <si>
    <t>Bloco 02 - ADM</t>
  </si>
  <si>
    <t>Guarita 1</t>
  </si>
  <si>
    <t>Guarita 2</t>
  </si>
  <si>
    <t xml:space="preserve">Térreo </t>
  </si>
  <si>
    <t xml:space="preserve">1º Pavimento </t>
  </si>
  <si>
    <t xml:space="preserve">2º Pavimento - Andar Técnico </t>
  </si>
  <si>
    <t xml:space="preserve">3º Pavimento </t>
  </si>
  <si>
    <t xml:space="preserve">4º Pavimento </t>
  </si>
  <si>
    <t xml:space="preserve">5º Pavimento </t>
  </si>
  <si>
    <t xml:space="preserve">Total </t>
  </si>
  <si>
    <t xml:space="preserve">Superior </t>
  </si>
  <si>
    <t>Pavimento único</t>
  </si>
  <si>
    <t>Marquises</t>
  </si>
  <si>
    <t>Àtico</t>
  </si>
  <si>
    <t>Subestação</t>
  </si>
  <si>
    <t>UN</t>
  </si>
  <si>
    <t>M2</t>
  </si>
  <si>
    <t>M</t>
  </si>
  <si>
    <t>M3</t>
  </si>
  <si>
    <t>CJ</t>
  </si>
  <si>
    <t>UNMES</t>
  </si>
  <si>
    <t>MXMES</t>
  </si>
  <si>
    <t>KG</t>
  </si>
  <si>
    <t>Eletroduto galvanizado a quente conforme NBR6323 - 1 1/2´ com acessórios</t>
  </si>
  <si>
    <t>Eletroduto galvanizado a quente conforme NBR6323 - 3´ com acessórios</t>
  </si>
  <si>
    <t xml:space="preserve">Conjunto de reservatório para combustivel 3.000 litros incluindo tubulação e valvulas </t>
  </si>
  <si>
    <t>2.8</t>
  </si>
  <si>
    <t>2.9</t>
  </si>
  <si>
    <t>3.2</t>
  </si>
  <si>
    <t>3.3</t>
  </si>
  <si>
    <t>3.4</t>
  </si>
  <si>
    <t>4.3</t>
  </si>
  <si>
    <t>70.1</t>
  </si>
  <si>
    <t>70.2</t>
  </si>
  <si>
    <t>70.3</t>
  </si>
  <si>
    <t>70.4</t>
  </si>
  <si>
    <t>70.5</t>
  </si>
  <si>
    <t>9.2</t>
  </si>
  <si>
    <t>9.3</t>
  </si>
  <si>
    <t>10.2</t>
  </si>
  <si>
    <t>10.3</t>
  </si>
  <si>
    <t>10.4</t>
  </si>
  <si>
    <t>10.5</t>
  </si>
  <si>
    <t>13.8</t>
  </si>
  <si>
    <t>13.9</t>
  </si>
  <si>
    <t>13.10</t>
  </si>
  <si>
    <t>14.4</t>
  </si>
  <si>
    <t>14.5</t>
  </si>
  <si>
    <t>14.6</t>
  </si>
  <si>
    <t>14.7</t>
  </si>
  <si>
    <t>14.8</t>
  </si>
  <si>
    <t>14.9</t>
  </si>
  <si>
    <t>14.12</t>
  </si>
  <si>
    <t>14.13</t>
  </si>
  <si>
    <t>15.5</t>
  </si>
  <si>
    <t>15.6</t>
  </si>
  <si>
    <t>15.7</t>
  </si>
  <si>
    <t>19.37</t>
  </si>
  <si>
    <t>19.38</t>
  </si>
  <si>
    <t>19.39</t>
  </si>
  <si>
    <t>19.40</t>
  </si>
  <si>
    <t>19.41</t>
  </si>
  <si>
    <t>19.42</t>
  </si>
  <si>
    <t>19.43</t>
  </si>
  <si>
    <t>19.44</t>
  </si>
  <si>
    <t>19.45</t>
  </si>
  <si>
    <t>19.46</t>
  </si>
  <si>
    <t>19.47</t>
  </si>
  <si>
    <t>19.48</t>
  </si>
  <si>
    <t>19.49</t>
  </si>
  <si>
    <t>19.50</t>
  </si>
  <si>
    <t>19.51</t>
  </si>
  <si>
    <t>19.52</t>
  </si>
  <si>
    <t>19.53</t>
  </si>
  <si>
    <t>19.54</t>
  </si>
  <si>
    <t>19.55</t>
  </si>
  <si>
    <t>19.56</t>
  </si>
  <si>
    <t>19.57</t>
  </si>
  <si>
    <t>19.58</t>
  </si>
  <si>
    <t>19.59</t>
  </si>
  <si>
    <t>19.60</t>
  </si>
  <si>
    <t>19.61</t>
  </si>
  <si>
    <t>19.62</t>
  </si>
  <si>
    <t>19.63</t>
  </si>
  <si>
    <t>19.64</t>
  </si>
  <si>
    <t>19.65</t>
  </si>
  <si>
    <t>21.4</t>
  </si>
  <si>
    <t>21.5</t>
  </si>
  <si>
    <t>21.6</t>
  </si>
  <si>
    <t>21.7</t>
  </si>
  <si>
    <t>21.8</t>
  </si>
  <si>
    <t>21.9</t>
  </si>
  <si>
    <t>21.12</t>
  </si>
  <si>
    <t>21.13</t>
  </si>
  <si>
    <t>21.14</t>
  </si>
  <si>
    <t>21.15</t>
  </si>
  <si>
    <t>21.16</t>
  </si>
  <si>
    <t>21.17</t>
  </si>
  <si>
    <t>21.18</t>
  </si>
  <si>
    <t>21.19</t>
  </si>
  <si>
    <t>21.21</t>
  </si>
  <si>
    <t>21.22</t>
  </si>
  <si>
    <t>21.23</t>
  </si>
  <si>
    <t>21.24</t>
  </si>
  <si>
    <t>21.25</t>
  </si>
  <si>
    <t>21.26</t>
  </si>
  <si>
    <t>21.27</t>
  </si>
  <si>
    <t>21.28</t>
  </si>
  <si>
    <t>21.29</t>
  </si>
  <si>
    <t>21.30</t>
  </si>
  <si>
    <t>21.31</t>
  </si>
  <si>
    <t>21.32</t>
  </si>
  <si>
    <t>21.33</t>
  </si>
  <si>
    <t>21.34</t>
  </si>
  <si>
    <t>21.35</t>
  </si>
  <si>
    <t>21.36</t>
  </si>
  <si>
    <t>22.2</t>
  </si>
  <si>
    <t>22.3</t>
  </si>
  <si>
    <t>22.4</t>
  </si>
  <si>
    <t>22.5</t>
  </si>
  <si>
    <t>22.6</t>
  </si>
  <si>
    <t>22.7</t>
  </si>
  <si>
    <t>22.8</t>
  </si>
  <si>
    <t>22.9</t>
  </si>
  <si>
    <t>22.10</t>
  </si>
  <si>
    <t>22.11</t>
  </si>
  <si>
    <t>22.12</t>
  </si>
  <si>
    <t>22.13</t>
  </si>
  <si>
    <t>22.14</t>
  </si>
  <si>
    <t>22.15</t>
  </si>
  <si>
    <t>22.16</t>
  </si>
  <si>
    <t>22.17</t>
  </si>
  <si>
    <t>22.18</t>
  </si>
  <si>
    <t>22.19</t>
  </si>
  <si>
    <t>25.2</t>
  </si>
  <si>
    <t>25.3</t>
  </si>
  <si>
    <t>25.4</t>
  </si>
  <si>
    <t>25.5</t>
  </si>
  <si>
    <t>25.6</t>
  </si>
  <si>
    <t>25.7</t>
  </si>
  <si>
    <t>25.8</t>
  </si>
  <si>
    <t>25.9</t>
  </si>
  <si>
    <t>25.10</t>
  </si>
  <si>
    <t>25.11</t>
  </si>
  <si>
    <t>25.12</t>
  </si>
  <si>
    <t>25.13</t>
  </si>
  <si>
    <t>25.14</t>
  </si>
  <si>
    <t>25.15</t>
  </si>
  <si>
    <t>25.16</t>
  </si>
  <si>
    <t>25.17</t>
  </si>
  <si>
    <t>25.18</t>
  </si>
  <si>
    <t>25.19</t>
  </si>
  <si>
    <t>25.21</t>
  </si>
  <si>
    <t>25.22</t>
  </si>
  <si>
    <t>25.23</t>
  </si>
  <si>
    <t>25.24</t>
  </si>
  <si>
    <t>25.25</t>
  </si>
  <si>
    <t>25.26</t>
  </si>
  <si>
    <t>25.27</t>
  </si>
  <si>
    <t>25.28</t>
  </si>
  <si>
    <t>25.29</t>
  </si>
  <si>
    <t>25.30</t>
  </si>
  <si>
    <t>25.31</t>
  </si>
  <si>
    <t>25.32</t>
  </si>
  <si>
    <t>25.33</t>
  </si>
  <si>
    <t>25.34</t>
  </si>
  <si>
    <t>25.35</t>
  </si>
  <si>
    <t>25.36</t>
  </si>
  <si>
    <t>25.37</t>
  </si>
  <si>
    <t>25.38</t>
  </si>
  <si>
    <t>25.39</t>
  </si>
  <si>
    <t>25.40</t>
  </si>
  <si>
    <t>25.41</t>
  </si>
  <si>
    <t>25.42</t>
  </si>
  <si>
    <t>25.43</t>
  </si>
  <si>
    <t>25.44</t>
  </si>
  <si>
    <t>25.45</t>
  </si>
  <si>
    <t>25.46</t>
  </si>
  <si>
    <t>25.47</t>
  </si>
  <si>
    <t>25.48</t>
  </si>
  <si>
    <t>25.49</t>
  </si>
  <si>
    <t>25.50</t>
  </si>
  <si>
    <t>26.0</t>
  </si>
  <si>
    <t>26.1</t>
  </si>
  <si>
    <t>26.2</t>
  </si>
  <si>
    <t>26.9</t>
  </si>
  <si>
    <t>26.7</t>
  </si>
  <si>
    <t>26.3</t>
  </si>
  <si>
    <t>26.4</t>
  </si>
  <si>
    <t>26.5</t>
  </si>
  <si>
    <t>26.6</t>
  </si>
  <si>
    <t>26.8</t>
  </si>
  <si>
    <t>26.10</t>
  </si>
  <si>
    <t>26.11</t>
  </si>
  <si>
    <t>26.12</t>
  </si>
  <si>
    <t>26.13</t>
  </si>
  <si>
    <t>26.14</t>
  </si>
  <si>
    <t>26.15</t>
  </si>
  <si>
    <t>26.16</t>
  </si>
  <si>
    <t>26.17</t>
  </si>
  <si>
    <t>26.18</t>
  </si>
  <si>
    <t>26.19</t>
  </si>
  <si>
    <t>26.21</t>
  </si>
  <si>
    <t>26.22</t>
  </si>
  <si>
    <t>26.23</t>
  </si>
  <si>
    <t>26.24</t>
  </si>
  <si>
    <t>26.25</t>
  </si>
  <si>
    <t>26.26</t>
  </si>
  <si>
    <t>26.27</t>
  </si>
  <si>
    <t>26.28</t>
  </si>
  <si>
    <t>26.29</t>
  </si>
  <si>
    <t>26.30</t>
  </si>
  <si>
    <t>26.31</t>
  </si>
  <si>
    <t>26.32</t>
  </si>
  <si>
    <t>26.33</t>
  </si>
  <si>
    <t>26.34</t>
  </si>
  <si>
    <t>26.35</t>
  </si>
  <si>
    <t>26.36</t>
  </si>
  <si>
    <t>26.37</t>
  </si>
  <si>
    <t>26.38</t>
  </si>
  <si>
    <t>26.39</t>
  </si>
  <si>
    <t>26.40</t>
  </si>
  <si>
    <t>26.41</t>
  </si>
  <si>
    <t>26.42</t>
  </si>
  <si>
    <t>26.43</t>
  </si>
  <si>
    <t>26.44</t>
  </si>
  <si>
    <t>26.45</t>
  </si>
  <si>
    <t>26.46</t>
  </si>
  <si>
    <t>26.47</t>
  </si>
  <si>
    <t>26.48</t>
  </si>
  <si>
    <t>26.49</t>
  </si>
  <si>
    <t>26.50</t>
  </si>
  <si>
    <t>26.51</t>
  </si>
  <si>
    <t>26.52</t>
  </si>
  <si>
    <t>26.53</t>
  </si>
  <si>
    <t>27.0</t>
  </si>
  <si>
    <t>27.1</t>
  </si>
  <si>
    <t>Fundação</t>
  </si>
  <si>
    <t>Estrutura</t>
  </si>
  <si>
    <t>Forro / Divisórias</t>
  </si>
  <si>
    <t>Divisórias / Mobiliario / Portas</t>
  </si>
  <si>
    <t xml:space="preserve">Área do Terreno: </t>
  </si>
  <si>
    <t>Unidade: HOSPITAL REGIONAL DE BEBEDOURO</t>
  </si>
  <si>
    <t>Local: Bebedouro</t>
  </si>
  <si>
    <t xml:space="preserve">Item </t>
  </si>
  <si>
    <t>Descrição dos Serviços</t>
  </si>
  <si>
    <t xml:space="preserve">PR. TOTAL </t>
  </si>
  <si>
    <t>MÊS - 1</t>
  </si>
  <si>
    <t>MÊS - 2</t>
  </si>
  <si>
    <t>MÊS - 3</t>
  </si>
  <si>
    <t>MÊS - 4</t>
  </si>
  <si>
    <t>MÊS - 5</t>
  </si>
  <si>
    <t>MÊS - 6</t>
  </si>
  <si>
    <t>MÊS - 7</t>
  </si>
  <si>
    <t>MÊS - 8</t>
  </si>
  <si>
    <t>MÊS - 9</t>
  </si>
  <si>
    <t>MÊS - 10</t>
  </si>
  <si>
    <t>MÊS - 11</t>
  </si>
  <si>
    <t>MÊS - 12</t>
  </si>
  <si>
    <t>TOTAL ACUMULADO</t>
  </si>
  <si>
    <t>Obra: Construção do Hospital Regional de Bebedouro - 3ª Etapa de Obras</t>
  </si>
  <si>
    <t>Aprovações - Prefeitura, Bombeiro, Cetesb, Concessionarias - incluindo taxas</t>
  </si>
  <si>
    <t>cotação</t>
  </si>
  <si>
    <t>(       )%</t>
  </si>
  <si>
    <t>(        )%</t>
  </si>
  <si>
    <t xml:space="preserve">MODELO CRONOGRAMA FISICO FINANCEIRO </t>
  </si>
  <si>
    <t xml:space="preserve">TOTAL </t>
  </si>
  <si>
    <t>MODELO PLANILHA DE PREÇOS</t>
  </si>
  <si>
    <t>MODELO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</si>
</sst>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[$R$-416]\ * #,##0.00_-;\-[$R$-416]\ * #,##0.00_-;_-[$R$-416]\ * &quot;-&quot;??_-;_-@_-"/>
    <numFmt numFmtId="166" formatCode="00\ 00\ 00"/>
    <numFmt numFmtId="167" formatCode="0.0000"/>
    <numFmt numFmtId="168" formatCode="#,##0.0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sz val="12"/>
      <color indexed="12"/>
      <name val="Arial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1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2">
    <xf numFmtId="0" fontId="0" fillId="0" borderId="0" xfId="0"/>
    <xf numFmtId="43" fontId="1" fillId="0" borderId="0" xfId="1" applyFill="1" applyAlignment="1">
      <alignment horizontal="left" vertical="center"/>
    </xf>
    <xf numFmtId="43" fontId="1" fillId="0" borderId="0" xfId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5" fillId="0" borderId="0" xfId="1" applyFont="1" applyFill="1" applyAlignment="1">
      <alignment horizontal="center" vertical="center"/>
    </xf>
    <xf numFmtId="0" fontId="2" fillId="0" borderId="0" xfId="1" applyNumberFormat="1" applyFont="1" applyAlignment="1">
      <alignment horizontal="left" vertical="center" wrapText="1"/>
    </xf>
    <xf numFmtId="2" fontId="2" fillId="0" borderId="0" xfId="1" applyNumberFormat="1" applyFont="1" applyAlignment="1">
      <alignment horizontal="center" vertical="center"/>
    </xf>
    <xf numFmtId="43" fontId="1" fillId="0" borderId="0" xfId="1" applyFill="1" applyAlignment="1">
      <alignment vertical="center"/>
    </xf>
    <xf numFmtId="43" fontId="6" fillId="0" borderId="0" xfId="1" applyFont="1" applyFill="1" applyAlignment="1">
      <alignment horizontal="center" vertical="center"/>
    </xf>
    <xf numFmtId="165" fontId="6" fillId="4" borderId="9" xfId="1" applyNumberFormat="1" applyFont="1" applyFill="1" applyBorder="1" applyAlignment="1">
      <alignment vertical="center"/>
    </xf>
    <xf numFmtId="165" fontId="6" fillId="4" borderId="9" xfId="1" applyNumberFormat="1" applyFont="1" applyFill="1" applyBorder="1" applyAlignment="1">
      <alignment horizontal="right" vertical="center"/>
    </xf>
    <xf numFmtId="165" fontId="6" fillId="4" borderId="13" xfId="1" applyNumberFormat="1" applyFont="1" applyFill="1" applyBorder="1" applyAlignment="1">
      <alignment horizontal="right" vertical="center"/>
    </xf>
    <xf numFmtId="2" fontId="6" fillId="5" borderId="9" xfId="1" applyNumberFormat="1" applyFont="1" applyFill="1" applyBorder="1" applyAlignment="1">
      <alignment horizontal="center" vertical="center" wrapText="1"/>
    </xf>
    <xf numFmtId="165" fontId="6" fillId="0" borderId="9" xfId="1" applyNumberFormat="1" applyFont="1" applyFill="1" applyBorder="1" applyAlignment="1">
      <alignment horizontal="center" vertical="center" wrapText="1"/>
    </xf>
    <xf numFmtId="165" fontId="6" fillId="0" borderId="9" xfId="8" applyNumberFormat="1" applyFont="1" applyFill="1" applyBorder="1" applyAlignment="1">
      <alignment horizontal="center" vertical="center" wrapText="1"/>
    </xf>
    <xf numFmtId="165" fontId="11" fillId="0" borderId="9" xfId="0" applyNumberFormat="1" applyFont="1" applyFill="1" applyBorder="1" applyAlignment="1">
      <alignment horizontal="center" vertical="center" wrapText="1"/>
    </xf>
    <xf numFmtId="10" fontId="6" fillId="4" borderId="10" xfId="2" applyNumberFormat="1" applyFont="1" applyFill="1" applyBorder="1" applyAlignment="1">
      <alignment horizontal="center" vertical="center"/>
    </xf>
    <xf numFmtId="164" fontId="2" fillId="0" borderId="0" xfId="8" applyFill="1" applyAlignment="1">
      <alignment horizontal="center" vertical="center"/>
    </xf>
    <xf numFmtId="166" fontId="4" fillId="0" borderId="0" xfId="8" applyNumberFormat="1" applyFont="1" applyBorder="1" applyAlignment="1">
      <alignment horizontal="left" vertical="center"/>
    </xf>
    <xf numFmtId="2" fontId="9" fillId="6" borderId="1" xfId="8" applyNumberFormat="1" applyFont="1" applyFill="1" applyBorder="1" applyAlignment="1">
      <alignment horizontal="center" vertical="center"/>
    </xf>
    <xf numFmtId="164" fontId="9" fillId="6" borderId="1" xfId="8" applyFont="1" applyFill="1" applyBorder="1" applyAlignment="1">
      <alignment horizontal="center" vertical="center" wrapText="1"/>
    </xf>
    <xf numFmtId="164" fontId="2" fillId="0" borderId="0" xfId="8" applyFont="1" applyFill="1" applyAlignment="1">
      <alignment horizontal="center" vertical="center"/>
    </xf>
    <xf numFmtId="0" fontId="6" fillId="0" borderId="8" xfId="8" applyNumberFormat="1" applyFont="1" applyFill="1" applyBorder="1" applyAlignment="1">
      <alignment horizontal="center" vertical="center"/>
    </xf>
    <xf numFmtId="164" fontId="5" fillId="0" borderId="0" xfId="8" applyFont="1" applyFill="1" applyAlignment="1">
      <alignment horizontal="center" vertical="center"/>
    </xf>
    <xf numFmtId="164" fontId="5" fillId="0" borderId="0" xfId="8" applyFont="1" applyAlignment="1">
      <alignment horizontal="right" vertical="center"/>
    </xf>
    <xf numFmtId="166" fontId="2" fillId="0" borderId="0" xfId="8" applyNumberFormat="1" applyFont="1" applyAlignment="1">
      <alignment horizontal="center" vertical="center"/>
    </xf>
    <xf numFmtId="0" fontId="2" fillId="0" borderId="0" xfId="8" applyNumberFormat="1" applyFont="1" applyAlignment="1">
      <alignment horizontal="left" vertical="center" wrapText="1"/>
    </xf>
    <xf numFmtId="2" fontId="2" fillId="0" borderId="0" xfId="8" applyNumberFormat="1" applyFont="1" applyAlignment="1">
      <alignment horizontal="center" vertical="center"/>
    </xf>
    <xf numFmtId="164" fontId="2" fillId="0" borderId="0" xfId="8" applyFont="1" applyAlignment="1">
      <alignment horizontal="right" vertical="center"/>
    </xf>
    <xf numFmtId="164" fontId="2" fillId="0" borderId="0" xfId="8" applyFill="1" applyAlignment="1">
      <alignment vertical="center"/>
    </xf>
    <xf numFmtId="164" fontId="15" fillId="6" borderId="13" xfId="2" applyNumberFormat="1" applyFont="1" applyFill="1" applyBorder="1" applyAlignment="1">
      <alignment horizontal="center" vertical="center"/>
    </xf>
    <xf numFmtId="164" fontId="9" fillId="6" borderId="8" xfId="8" applyFont="1" applyFill="1" applyBorder="1" applyAlignment="1">
      <alignment horizontal="center" vertical="center"/>
    </xf>
    <xf numFmtId="166" fontId="12" fillId="6" borderId="1" xfId="8" applyNumberFormat="1" applyFont="1" applyFill="1" applyBorder="1" applyAlignment="1">
      <alignment horizontal="center" vertical="center"/>
    </xf>
    <xf numFmtId="0" fontId="9" fillId="6" borderId="1" xfId="8" applyNumberFormat="1" applyFont="1" applyFill="1" applyBorder="1" applyAlignment="1">
      <alignment horizontal="center" vertical="center" wrapText="1"/>
    </xf>
    <xf numFmtId="164" fontId="9" fillId="6" borderId="9" xfId="8" applyFont="1" applyFill="1" applyBorder="1" applyAlignment="1">
      <alignment horizontal="center" vertical="center" wrapText="1"/>
    </xf>
    <xf numFmtId="164" fontId="17" fillId="0" borderId="0" xfId="8" applyFont="1" applyFill="1" applyAlignment="1">
      <alignment horizontal="center" vertical="center"/>
    </xf>
    <xf numFmtId="164" fontId="6" fillId="0" borderId="0" xfId="8" applyFont="1" applyFill="1" applyAlignment="1">
      <alignment horizontal="center" vertical="center"/>
    </xf>
    <xf numFmtId="0" fontId="6" fillId="7" borderId="8" xfId="8" applyNumberFormat="1" applyFont="1" applyFill="1" applyBorder="1" applyAlignment="1">
      <alignment horizontal="center" vertical="center"/>
    </xf>
    <xf numFmtId="166" fontId="7" fillId="7" borderId="1" xfId="8" applyNumberFormat="1" applyFont="1" applyFill="1" applyBorder="1" applyAlignment="1">
      <alignment horizontal="center" vertical="center"/>
    </xf>
    <xf numFmtId="0" fontId="6" fillId="7" borderId="1" xfId="8" applyNumberFormat="1" applyFont="1" applyFill="1" applyBorder="1" applyAlignment="1">
      <alignment horizontal="left" vertical="center" wrapText="1"/>
    </xf>
    <xf numFmtId="2" fontId="6" fillId="7" borderId="1" xfId="8" applyNumberFormat="1" applyFont="1" applyFill="1" applyBorder="1" applyAlignment="1">
      <alignment horizontal="center" vertical="center" wrapText="1"/>
    </xf>
    <xf numFmtId="164" fontId="6" fillId="7" borderId="1" xfId="8" applyFont="1" applyFill="1" applyBorder="1" applyAlignment="1">
      <alignment horizontal="center" vertical="center"/>
    </xf>
    <xf numFmtId="164" fontId="6" fillId="7" borderId="9" xfId="8" applyFont="1" applyFill="1" applyBorder="1" applyAlignment="1">
      <alignment horizontal="center" vertical="center"/>
    </xf>
    <xf numFmtId="166" fontId="6" fillId="7" borderId="1" xfId="8" applyNumberFormat="1" applyFont="1" applyFill="1" applyBorder="1" applyAlignment="1">
      <alignment horizontal="center" vertical="center"/>
    </xf>
    <xf numFmtId="164" fontId="6" fillId="7" borderId="1" xfId="8" applyFont="1" applyFill="1" applyBorder="1" applyAlignment="1">
      <alignment horizontal="center" vertical="center" wrapText="1"/>
    </xf>
    <xf numFmtId="164" fontId="6" fillId="7" borderId="9" xfId="8" applyFont="1" applyFill="1" applyBorder="1" applyAlignment="1">
      <alignment horizontal="center" vertical="center" wrapText="1"/>
    </xf>
    <xf numFmtId="164" fontId="16" fillId="0" borderId="0" xfId="8" applyFont="1" applyFill="1" applyAlignment="1">
      <alignment horizontal="center" vertical="center"/>
    </xf>
    <xf numFmtId="0" fontId="9" fillId="0" borderId="8" xfId="8" applyNumberFormat="1" applyFont="1" applyFill="1" applyBorder="1" applyAlignment="1">
      <alignment horizontal="center" vertical="center"/>
    </xf>
    <xf numFmtId="166" fontId="8" fillId="3" borderId="1" xfId="5" applyNumberFormat="1" applyFont="1" applyFill="1" applyBorder="1" applyAlignment="1">
      <alignment horizontal="center" vertical="center" wrapText="1"/>
    </xf>
    <xf numFmtId="0" fontId="8" fillId="0" borderId="1" xfId="8" applyNumberFormat="1" applyFont="1" applyFill="1" applyBorder="1" applyAlignment="1">
      <alignment horizontal="left" vertical="center" wrapText="1"/>
    </xf>
    <xf numFmtId="2" fontId="8" fillId="0" borderId="1" xfId="8" applyNumberFormat="1" applyFont="1" applyFill="1" applyBorder="1" applyAlignment="1">
      <alignment horizontal="center" vertical="center" wrapText="1"/>
    </xf>
    <xf numFmtId="164" fontId="8" fillId="0" borderId="1" xfId="8" applyFont="1" applyFill="1" applyBorder="1" applyAlignment="1">
      <alignment horizontal="center" vertical="center" wrapText="1"/>
    </xf>
    <xf numFmtId="164" fontId="8" fillId="0" borderId="9" xfId="8" applyFont="1" applyFill="1" applyBorder="1" applyAlignment="1">
      <alignment horizontal="center" vertical="center" wrapText="1"/>
    </xf>
    <xf numFmtId="166" fontId="8" fillId="3" borderId="1" xfId="0" applyNumberFormat="1" applyFont="1" applyFill="1" applyBorder="1" applyAlignment="1">
      <alignment horizontal="center" vertical="center" wrapText="1"/>
    </xf>
    <xf numFmtId="166" fontId="8" fillId="0" borderId="1" xfId="5" applyNumberFormat="1" applyFont="1" applyFill="1" applyBorder="1" applyAlignment="1">
      <alignment horizontal="center" vertical="center" wrapText="1"/>
    </xf>
    <xf numFmtId="164" fontId="18" fillId="0" borderId="0" xfId="8" applyFont="1" applyFill="1" applyAlignment="1">
      <alignment horizontal="center" vertical="center"/>
    </xf>
    <xf numFmtId="43" fontId="9" fillId="0" borderId="8" xfId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44" fontId="14" fillId="2" borderId="1" xfId="9" applyFont="1" applyFill="1" applyBorder="1" applyAlignment="1">
      <alignment horizontal="left" vertical="center" wrapText="1"/>
    </xf>
    <xf numFmtId="44" fontId="14" fillId="2" borderId="1" xfId="9" applyFont="1" applyFill="1" applyBorder="1" applyAlignment="1">
      <alignment horizontal="center" vertical="center" wrapText="1"/>
    </xf>
    <xf numFmtId="165" fontId="8" fillId="0" borderId="9" xfId="9" applyNumberFormat="1" applyFont="1" applyFill="1" applyBorder="1" applyAlignment="1">
      <alignment horizontal="center" vertical="center" wrapText="1"/>
    </xf>
    <xf numFmtId="43" fontId="9" fillId="0" borderId="0" xfId="1" applyFont="1" applyFill="1" applyAlignment="1">
      <alignment horizontal="center" vertical="center"/>
    </xf>
    <xf numFmtId="164" fontId="9" fillId="0" borderId="0" xfId="8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66" fontId="8" fillId="0" borderId="1" xfId="8" applyNumberFormat="1" applyFont="1" applyFill="1" applyBorder="1" applyAlignment="1">
      <alignment horizontal="center" vertical="center"/>
    </xf>
    <xf numFmtId="0" fontId="14" fillId="2" borderId="1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9" fillId="0" borderId="1" xfId="8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3" fontId="19" fillId="0" borderId="0" xfId="1" applyFont="1" applyFill="1" applyAlignment="1">
      <alignment vertical="center"/>
    </xf>
    <xf numFmtId="0" fontId="14" fillId="3" borderId="1" xfId="3" applyFont="1" applyFill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43" fontId="8" fillId="0" borderId="0" xfId="1" applyFont="1" applyFill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0" fontId="8" fillId="3" borderId="1" xfId="6" applyFont="1" applyFill="1" applyBorder="1" applyAlignment="1">
      <alignment horizontal="center" vertical="center" wrapText="1"/>
    </xf>
    <xf numFmtId="166" fontId="8" fillId="3" borderId="1" xfId="1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left" vertical="center" wrapText="1"/>
    </xf>
    <xf numFmtId="2" fontId="8" fillId="0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14" fillId="0" borderId="1" xfId="4" applyNumberFormat="1" applyFont="1" applyFill="1" applyBorder="1" applyAlignment="1">
      <alignment horizontal="center" vertical="center" wrapText="1"/>
    </xf>
    <xf numFmtId="164" fontId="8" fillId="3" borderId="0" xfId="8" applyFont="1" applyFill="1" applyAlignment="1">
      <alignment horizontal="center" vertical="center"/>
    </xf>
    <xf numFmtId="44" fontId="14" fillId="0" borderId="1" xfId="9" applyFont="1" applyFill="1" applyBorder="1" applyAlignment="1">
      <alignment horizontal="left" vertical="center" wrapText="1"/>
    </xf>
    <xf numFmtId="44" fontId="8" fillId="0" borderId="9" xfId="9" applyFont="1" applyFill="1" applyBorder="1" applyAlignment="1">
      <alignment horizontal="center" vertical="center" wrapText="1"/>
    </xf>
    <xf numFmtId="10" fontId="15" fillId="6" borderId="1" xfId="2" applyNumberFormat="1" applyFont="1" applyFill="1" applyBorder="1" applyAlignment="1">
      <alignment horizontal="center" vertical="center"/>
    </xf>
    <xf numFmtId="43" fontId="21" fillId="0" borderId="8" xfId="1" applyFont="1" applyFill="1" applyBorder="1" applyAlignment="1">
      <alignment horizontal="center" vertical="center"/>
    </xf>
    <xf numFmtId="1" fontId="8" fillId="0" borderId="1" xfId="5" applyNumberFormat="1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44" fontId="10" fillId="2" borderId="1" xfId="9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top" wrapText="1"/>
    </xf>
    <xf numFmtId="2" fontId="5" fillId="0" borderId="9" xfId="1" applyNumberFormat="1" applyFont="1" applyBorder="1" applyAlignment="1">
      <alignment horizontal="left" vertical="center"/>
    </xf>
    <xf numFmtId="165" fontId="11" fillId="2" borderId="9" xfId="0" applyNumberFormat="1" applyFont="1" applyFill="1" applyBorder="1" applyAlignment="1">
      <alignment horizontal="center" vertical="center" wrapText="1"/>
    </xf>
    <xf numFmtId="44" fontId="11" fillId="2" borderId="9" xfId="9" applyFont="1" applyFill="1" applyBorder="1" applyAlignment="1">
      <alignment horizontal="center" vertical="center" wrapText="1"/>
    </xf>
    <xf numFmtId="0" fontId="8" fillId="0" borderId="1" xfId="11" applyNumberFormat="1" applyFont="1" applyFill="1" applyBorder="1" applyAlignment="1">
      <alignment horizontal="left" vertical="center" wrapText="1"/>
    </xf>
    <xf numFmtId="43" fontId="2" fillId="0" borderId="0" xfId="1" applyFont="1" applyAlignment="1">
      <alignment horizontal="right" vertical="center"/>
    </xf>
    <xf numFmtId="43" fontId="4" fillId="0" borderId="0" xfId="1" applyFont="1" applyBorder="1" applyAlignment="1">
      <alignment horizontal="left" vertical="center"/>
    </xf>
    <xf numFmtId="43" fontId="9" fillId="6" borderId="1" xfId="1" applyFont="1" applyFill="1" applyBorder="1" applyAlignment="1">
      <alignment horizontal="center" vertical="center"/>
    </xf>
    <xf numFmtId="43" fontId="6" fillId="7" borderId="1" xfId="1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horizontal="center" vertical="center" wrapText="1"/>
    </xf>
    <xf numFmtId="43" fontId="6" fillId="7" borderId="1" xfId="1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vertical="center" wrapText="1"/>
    </xf>
    <xf numFmtId="43" fontId="19" fillId="0" borderId="1" xfId="1" applyFont="1" applyBorder="1" applyAlignment="1">
      <alignment horizontal="center" vertical="center"/>
    </xf>
    <xf numFmtId="43" fontId="13" fillId="3" borderId="1" xfId="1" applyFont="1" applyFill="1" applyBorder="1" applyAlignment="1">
      <alignment horizontal="center" vertical="center"/>
    </xf>
    <xf numFmtId="43" fontId="14" fillId="2" borderId="1" xfId="1" applyFont="1" applyFill="1" applyBorder="1" applyAlignment="1">
      <alignment horizontal="center" vertical="center" wrapText="1"/>
    </xf>
    <xf numFmtId="43" fontId="8" fillId="3" borderId="1" xfId="1" applyFont="1" applyFill="1" applyBorder="1" applyAlignment="1">
      <alignment horizontal="center" vertical="center" wrapText="1"/>
    </xf>
    <xf numFmtId="43" fontId="14" fillId="0" borderId="1" xfId="1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/>
    </xf>
    <xf numFmtId="43" fontId="6" fillId="7" borderId="1" xfId="1" applyFont="1" applyFill="1" applyBorder="1" applyAlignment="1">
      <alignment vertical="center" wrapText="1"/>
    </xf>
    <xf numFmtId="43" fontId="8" fillId="0" borderId="1" xfId="1" applyFont="1" applyBorder="1" applyAlignment="1">
      <alignment vertical="center"/>
    </xf>
    <xf numFmtId="43" fontId="14" fillId="2" borderId="1" xfId="1" applyFont="1" applyFill="1" applyBorder="1" applyAlignment="1">
      <alignment vertical="center" wrapText="1"/>
    </xf>
    <xf numFmtId="43" fontId="8" fillId="0" borderId="1" xfId="1" applyFont="1" applyFill="1" applyBorder="1" applyAlignment="1">
      <alignment horizontal="right" vertical="center" wrapText="1"/>
    </xf>
    <xf numFmtId="164" fontId="8" fillId="0" borderId="0" xfId="8" applyFont="1" applyFill="1" applyAlignment="1">
      <alignment horizontal="center" vertical="center"/>
    </xf>
    <xf numFmtId="44" fontId="14" fillId="0" borderId="1" xfId="9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3" fontId="13" fillId="0" borderId="1" xfId="1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vertical="center" wrapText="1"/>
    </xf>
    <xf numFmtId="164" fontId="6" fillId="0" borderId="0" xfId="8" applyFont="1" applyAlignment="1">
      <alignment horizontal="right" vertical="center"/>
    </xf>
    <xf numFmtId="0" fontId="22" fillId="0" borderId="5" xfId="0" applyFont="1" applyBorder="1"/>
    <xf numFmtId="0" fontId="22" fillId="0" borderId="0" xfId="0" applyFont="1" applyBorder="1"/>
    <xf numFmtId="0" fontId="22" fillId="0" borderId="6" xfId="0" applyFont="1" applyBorder="1"/>
    <xf numFmtId="4" fontId="22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horizontal="right"/>
    </xf>
    <xf numFmtId="4" fontId="22" fillId="0" borderId="0" xfId="0" applyNumberFormat="1" applyFont="1" applyBorder="1" applyAlignment="1">
      <alignment horizontal="right"/>
    </xf>
    <xf numFmtId="2" fontId="22" fillId="0" borderId="0" xfId="0" applyNumberFormat="1" applyFont="1" applyBorder="1" applyAlignment="1">
      <alignment horizontal="right"/>
    </xf>
    <xf numFmtId="0" fontId="0" fillId="0" borderId="0" xfId="0" applyFont="1"/>
    <xf numFmtId="0" fontId="22" fillId="0" borderId="19" xfId="0" applyFont="1" applyBorder="1"/>
    <xf numFmtId="4" fontId="22" fillId="0" borderId="20" xfId="0" applyNumberFormat="1" applyFont="1" applyBorder="1"/>
    <xf numFmtId="0" fontId="22" fillId="0" borderId="21" xfId="0" applyFont="1" applyBorder="1"/>
    <xf numFmtId="164" fontId="15" fillId="0" borderId="0" xfId="8" applyFont="1" applyBorder="1" applyAlignment="1">
      <alignment vertical="center" wrapText="1"/>
    </xf>
    <xf numFmtId="0" fontId="16" fillId="0" borderId="0" xfId="0" applyFont="1"/>
    <xf numFmtId="164" fontId="6" fillId="0" borderId="0" xfId="8" applyFont="1" applyBorder="1" applyAlignment="1">
      <alignment vertical="center" wrapText="1"/>
    </xf>
    <xf numFmtId="164" fontId="4" fillId="0" borderId="0" xfId="8" applyFont="1" applyFill="1" applyBorder="1" applyAlignment="1">
      <alignment vertical="center"/>
    </xf>
    <xf numFmtId="166" fontId="4" fillId="0" borderId="0" xfId="8" applyNumberFormat="1" applyFont="1" applyBorder="1" applyAlignment="1">
      <alignment vertical="center"/>
    </xf>
    <xf numFmtId="164" fontId="23" fillId="0" borderId="0" xfId="8" applyFont="1" applyFill="1" applyBorder="1" applyAlignment="1">
      <alignment horizontal="center" vertical="center"/>
    </xf>
    <xf numFmtId="2" fontId="4" fillId="0" borderId="0" xfId="8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6" fillId="0" borderId="0" xfId="0" applyFont="1" applyBorder="1"/>
    <xf numFmtId="0" fontId="8" fillId="9" borderId="1" xfId="0" applyFont="1" applyFill="1" applyBorder="1" applyAlignment="1">
      <alignment horizontal="center" vertical="center" wrapText="1"/>
    </xf>
    <xf numFmtId="164" fontId="8" fillId="9" borderId="1" xfId="8" applyFont="1" applyFill="1" applyBorder="1" applyAlignment="1">
      <alignment horizontal="center" vertical="center" wrapText="1"/>
    </xf>
    <xf numFmtId="49" fontId="8" fillId="9" borderId="1" xfId="0" applyNumberFormat="1" applyFont="1" applyFill="1" applyBorder="1" applyAlignment="1">
      <alignment horizontal="center" vertical="center" wrapText="1"/>
    </xf>
    <xf numFmtId="168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8" fillId="0" borderId="1" xfId="0" applyNumberFormat="1" applyFont="1" applyFill="1" applyBorder="1"/>
    <xf numFmtId="168" fontId="0" fillId="0" borderId="0" xfId="0" applyNumberFormat="1"/>
    <xf numFmtId="10" fontId="8" fillId="0" borderId="1" xfId="2" applyNumberFormat="1" applyFont="1" applyFill="1" applyBorder="1"/>
    <xf numFmtId="164" fontId="0" fillId="0" borderId="0" xfId="0" applyNumberFormat="1"/>
    <xf numFmtId="4" fontId="0" fillId="0" borderId="0" xfId="0" applyNumberFormat="1"/>
    <xf numFmtId="164" fontId="8" fillId="9" borderId="1" xfId="8" applyFont="1" applyFill="1" applyBorder="1"/>
    <xf numFmtId="164" fontId="8" fillId="9" borderId="1" xfId="0" applyNumberFormat="1" applyFont="1" applyFill="1" applyBorder="1"/>
    <xf numFmtId="43" fontId="8" fillId="9" borderId="1" xfId="8" applyNumberFormat="1" applyFont="1" applyFill="1" applyBorder="1"/>
    <xf numFmtId="0" fontId="16" fillId="0" borderId="0" xfId="0" applyFont="1" applyAlignment="1">
      <alignment horizontal="center"/>
    </xf>
    <xf numFmtId="164" fontId="16" fillId="0" borderId="0" xfId="8" applyFont="1"/>
    <xf numFmtId="0" fontId="4" fillId="0" borderId="4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164" fontId="4" fillId="0" borderId="6" xfId="8" applyFont="1" applyFill="1" applyBorder="1" applyAlignment="1">
      <alignment vertical="center"/>
    </xf>
    <xf numFmtId="164" fontId="6" fillId="0" borderId="6" xfId="8" applyFont="1" applyBorder="1" applyAlignment="1">
      <alignment horizontal="left" vertical="center" wrapText="1"/>
    </xf>
    <xf numFmtId="0" fontId="16" fillId="0" borderId="6" xfId="0" applyFont="1" applyBorder="1"/>
    <xf numFmtId="0" fontId="8" fillId="9" borderId="8" xfId="0" applyFont="1" applyFill="1" applyBorder="1" applyAlignment="1">
      <alignment horizontal="center" vertical="center" wrapText="1"/>
    </xf>
    <xf numFmtId="0" fontId="8" fillId="9" borderId="9" xfId="0" applyFont="1" applyFill="1" applyBorder="1" applyAlignment="1">
      <alignment horizontal="center" vertical="center" wrapText="1"/>
    </xf>
    <xf numFmtId="164" fontId="9" fillId="0" borderId="9" xfId="0" applyNumberFormat="1" applyFont="1" applyBorder="1"/>
    <xf numFmtId="10" fontId="9" fillId="0" borderId="9" xfId="2" applyNumberFormat="1" applyFont="1" applyBorder="1"/>
    <xf numFmtId="43" fontId="8" fillId="9" borderId="9" xfId="8" applyNumberFormat="1" applyFont="1" applyFill="1" applyBorder="1"/>
    <xf numFmtId="164" fontId="8" fillId="9" borderId="9" xfId="8" applyFont="1" applyFill="1" applyBorder="1"/>
    <xf numFmtId="164" fontId="8" fillId="10" borderId="12" xfId="8" applyFont="1" applyFill="1" applyBorder="1"/>
    <xf numFmtId="164" fontId="8" fillId="10" borderId="12" xfId="0" applyNumberFormat="1" applyFont="1" applyFill="1" applyBorder="1"/>
    <xf numFmtId="164" fontId="8" fillId="8" borderId="12" xfId="0" applyNumberFormat="1" applyFont="1" applyFill="1" applyBorder="1"/>
    <xf numFmtId="10" fontId="16" fillId="8" borderId="13" xfId="2" applyNumberFormat="1" applyFont="1" applyFill="1" applyBorder="1"/>
    <xf numFmtId="0" fontId="16" fillId="9" borderId="8" xfId="0" applyFont="1" applyFill="1" applyBorder="1" applyAlignment="1">
      <alignment horizontal="right"/>
    </xf>
    <xf numFmtId="10" fontId="16" fillId="9" borderId="1" xfId="0" applyNumberFormat="1" applyFont="1" applyFill="1" applyBorder="1" applyAlignment="1">
      <alignment horizontal="right"/>
    </xf>
    <xf numFmtId="10" fontId="8" fillId="0" borderId="0" xfId="2" applyNumberFormat="1" applyFont="1" applyFill="1" applyAlignment="1">
      <alignment horizontal="center" vertical="center"/>
    </xf>
    <xf numFmtId="0" fontId="11" fillId="2" borderId="22" xfId="0" applyFont="1" applyFill="1" applyBorder="1" applyAlignment="1">
      <alignment horizontal="left" vertical="top" wrapText="1"/>
    </xf>
    <xf numFmtId="167" fontId="6" fillId="4" borderId="8" xfId="1" applyNumberFormat="1" applyFont="1" applyFill="1" applyBorder="1" applyAlignment="1">
      <alignment horizontal="right" vertical="center"/>
    </xf>
    <xf numFmtId="164" fontId="8" fillId="9" borderId="9" xfId="0" applyNumberFormat="1" applyFont="1" applyFill="1" applyBorder="1"/>
    <xf numFmtId="166" fontId="8" fillId="0" borderId="1" xfId="1" applyNumberFormat="1" applyFont="1" applyFill="1" applyBorder="1" applyAlignment="1">
      <alignment horizontal="center" vertical="center"/>
    </xf>
    <xf numFmtId="164" fontId="2" fillId="0" borderId="0" xfId="8" applyFont="1" applyAlignment="1">
      <alignment horizontal="center" vertical="center"/>
    </xf>
    <xf numFmtId="166" fontId="4" fillId="0" borderId="6" xfId="8" applyNumberFormat="1" applyFont="1" applyBorder="1" applyAlignment="1">
      <alignment horizontal="center" vertical="center"/>
    </xf>
    <xf numFmtId="44" fontId="14" fillId="0" borderId="9" xfId="9" applyFont="1" applyFill="1" applyBorder="1" applyAlignment="1">
      <alignment horizontal="center" vertical="center" wrapText="1"/>
    </xf>
    <xf numFmtId="164" fontId="15" fillId="6" borderId="9" xfId="2" applyNumberFormat="1" applyFont="1" applyFill="1" applyBorder="1" applyAlignment="1">
      <alignment horizontal="center" vertical="center"/>
    </xf>
    <xf numFmtId="43" fontId="15" fillId="6" borderId="9" xfId="1" applyFont="1" applyFill="1" applyBorder="1" applyAlignment="1">
      <alignment horizontal="center" vertical="center"/>
    </xf>
    <xf numFmtId="164" fontId="5" fillId="0" borderId="0" xfId="8" applyFont="1" applyAlignment="1">
      <alignment horizontal="center" vertical="center"/>
    </xf>
    <xf numFmtId="164" fontId="4" fillId="0" borderId="5" xfId="8" applyFont="1" applyBorder="1" applyAlignment="1">
      <alignment horizontal="left" vertical="center"/>
    </xf>
    <xf numFmtId="164" fontId="4" fillId="0" borderId="0" xfId="8" applyFont="1" applyBorder="1" applyAlignment="1">
      <alignment horizontal="left" vertical="center"/>
    </xf>
    <xf numFmtId="166" fontId="15" fillId="0" borderId="3" xfId="8" applyNumberFormat="1" applyFont="1" applyBorder="1" applyAlignment="1">
      <alignment horizontal="center" vertical="center"/>
    </xf>
    <xf numFmtId="166" fontId="15" fillId="0" borderId="4" xfId="8" applyNumberFormat="1" applyFont="1" applyBorder="1" applyAlignment="1">
      <alignment horizontal="center" vertical="center"/>
    </xf>
    <xf numFmtId="166" fontId="15" fillId="0" borderId="7" xfId="8" applyNumberFormat="1" applyFont="1" applyBorder="1" applyAlignment="1">
      <alignment horizontal="center" vertical="center"/>
    </xf>
    <xf numFmtId="166" fontId="4" fillId="0" borderId="0" xfId="8" applyNumberFormat="1" applyFont="1" applyBorder="1" applyAlignment="1">
      <alignment horizontal="left" vertical="center"/>
    </xf>
    <xf numFmtId="166" fontId="4" fillId="0" borderId="6" xfId="8" applyNumberFormat="1" applyFont="1" applyBorder="1" applyAlignment="1">
      <alignment horizontal="left" vertical="center"/>
    </xf>
    <xf numFmtId="164" fontId="15" fillId="6" borderId="8" xfId="8" applyFont="1" applyFill="1" applyBorder="1" applyAlignment="1">
      <alignment horizontal="right" vertical="center"/>
    </xf>
    <xf numFmtId="164" fontId="15" fillId="6" borderId="1" xfId="8" applyFont="1" applyFill="1" applyBorder="1" applyAlignment="1">
      <alignment horizontal="right" vertical="center"/>
    </xf>
    <xf numFmtId="164" fontId="15" fillId="6" borderId="18" xfId="8" applyFont="1" applyFill="1" applyBorder="1" applyAlignment="1">
      <alignment horizontal="right" vertical="center"/>
    </xf>
    <xf numFmtId="164" fontId="15" fillId="6" borderId="12" xfId="8" applyFont="1" applyFill="1" applyBorder="1" applyAlignment="1">
      <alignment horizontal="right" vertical="center"/>
    </xf>
    <xf numFmtId="164" fontId="8" fillId="0" borderId="0" xfId="8" applyFont="1" applyFill="1" applyAlignment="1">
      <alignment horizontal="center" vertical="center"/>
    </xf>
    <xf numFmtId="164" fontId="6" fillId="0" borderId="5" xfId="8" applyFont="1" applyBorder="1" applyAlignment="1">
      <alignment horizontal="center" vertical="center"/>
    </xf>
    <xf numFmtId="164" fontId="6" fillId="0" borderId="0" xfId="8" applyFont="1" applyBorder="1" applyAlignment="1">
      <alignment horizontal="center" vertical="center"/>
    </xf>
    <xf numFmtId="164" fontId="6" fillId="0" borderId="6" xfId="8" applyFont="1" applyBorder="1" applyAlignment="1">
      <alignment horizontal="center" vertical="center"/>
    </xf>
    <xf numFmtId="166" fontId="6" fillId="4" borderId="22" xfId="1" applyNumberFormat="1" applyFont="1" applyFill="1" applyBorder="1" applyAlignment="1">
      <alignment horizontal="right" vertical="center"/>
    </xf>
    <xf numFmtId="166" fontId="6" fillId="4" borderId="2" xfId="1" applyNumberFormat="1" applyFont="1" applyFill="1" applyBorder="1" applyAlignment="1">
      <alignment horizontal="right" vertical="center"/>
    </xf>
    <xf numFmtId="2" fontId="6" fillId="4" borderId="28" xfId="1" applyNumberFormat="1" applyFont="1" applyFill="1" applyBorder="1" applyAlignment="1">
      <alignment horizontal="right" vertical="center"/>
    </xf>
    <xf numFmtId="2" fontId="6" fillId="4" borderId="15" xfId="1" applyNumberFormat="1" applyFont="1" applyFill="1" applyBorder="1" applyAlignment="1">
      <alignment horizontal="right" vertical="center"/>
    </xf>
    <xf numFmtId="0" fontId="6" fillId="0" borderId="22" xfId="1" applyNumberFormat="1" applyFont="1" applyFill="1" applyBorder="1" applyAlignment="1">
      <alignment horizontal="left" vertical="center" wrapText="1"/>
    </xf>
    <xf numFmtId="0" fontId="6" fillId="0" borderId="2" xfId="1" applyNumberFormat="1" applyFont="1" applyFill="1" applyBorder="1" applyAlignment="1">
      <alignment horizontal="left" vertical="center" wrapText="1"/>
    </xf>
    <xf numFmtId="0" fontId="6" fillId="0" borderId="22" xfId="8" applyNumberFormat="1" applyFont="1" applyFill="1" applyBorder="1" applyAlignment="1">
      <alignment horizontal="left" vertical="center" wrapText="1"/>
    </xf>
    <xf numFmtId="0" fontId="6" fillId="0" borderId="2" xfId="8" applyNumberFormat="1" applyFont="1" applyFill="1" applyBorder="1" applyAlignment="1">
      <alignment horizontal="left" vertical="center" wrapText="1"/>
    </xf>
    <xf numFmtId="0" fontId="11" fillId="2" borderId="22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left" vertical="top" wrapText="1"/>
    </xf>
    <xf numFmtId="0" fontId="11" fillId="0" borderId="2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  <xf numFmtId="166" fontId="4" fillId="0" borderId="22" xfId="1" applyNumberFormat="1" applyFont="1" applyBorder="1" applyAlignment="1">
      <alignment horizontal="left" vertical="center"/>
    </xf>
    <xf numFmtId="166" fontId="4" fillId="0" borderId="11" xfId="1" applyNumberFormat="1" applyFont="1" applyBorder="1" applyAlignment="1">
      <alignment horizontal="left" vertical="center"/>
    </xf>
    <xf numFmtId="166" fontId="4" fillId="0" borderId="14" xfId="1" applyNumberFormat="1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6" fillId="5" borderId="22" xfId="1" applyNumberFormat="1" applyFont="1" applyFill="1" applyBorder="1" applyAlignment="1">
      <alignment horizontal="center" vertical="center" wrapText="1"/>
    </xf>
    <xf numFmtId="0" fontId="6" fillId="5" borderId="2" xfId="1" applyNumberFormat="1" applyFont="1" applyFill="1" applyBorder="1" applyAlignment="1">
      <alignment horizontal="center" vertical="center" wrapText="1"/>
    </xf>
    <xf numFmtId="43" fontId="5" fillId="0" borderId="22" xfId="1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164" fontId="6" fillId="0" borderId="0" xfId="8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4" fontId="8" fillId="0" borderId="1" xfId="8" applyFont="1" applyFill="1" applyBorder="1" applyAlignment="1">
      <alignment horizontal="left" vertical="center" wrapText="1"/>
    </xf>
    <xf numFmtId="164" fontId="8" fillId="0" borderId="1" xfId="8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5" xfId="8" applyFont="1" applyFill="1" applyBorder="1" applyAlignment="1">
      <alignment horizontal="left" vertical="center"/>
    </xf>
    <xf numFmtId="164" fontId="4" fillId="0" borderId="0" xfId="8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164" fontId="8" fillId="0" borderId="25" xfId="8" applyFont="1" applyFill="1" applyBorder="1" applyAlignment="1">
      <alignment horizontal="center" vertical="center" wrapText="1"/>
    </xf>
    <xf numFmtId="164" fontId="8" fillId="0" borderId="26" xfId="8" applyFont="1" applyFill="1" applyBorder="1" applyAlignment="1">
      <alignment horizontal="center" vertical="center" wrapText="1"/>
    </xf>
    <xf numFmtId="0" fontId="16" fillId="9" borderId="8" xfId="0" applyFont="1" applyFill="1" applyBorder="1" applyAlignment="1">
      <alignment horizontal="right"/>
    </xf>
    <xf numFmtId="0" fontId="16" fillId="9" borderId="1" xfId="0" applyFont="1" applyFill="1" applyBorder="1" applyAlignment="1">
      <alignment horizontal="right"/>
    </xf>
    <xf numFmtId="0" fontId="16" fillId="10" borderId="18" xfId="0" applyFont="1" applyFill="1" applyBorder="1" applyAlignment="1">
      <alignment horizontal="right"/>
    </xf>
    <xf numFmtId="0" fontId="16" fillId="10" borderId="12" xfId="0" applyFont="1" applyFill="1" applyBorder="1" applyAlignment="1">
      <alignment horizontal="right"/>
    </xf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7" xfId="0" applyFont="1" applyBorder="1" applyAlignment="1">
      <alignment horizontal="center"/>
    </xf>
  </cellXfs>
  <cellStyles count="12">
    <cellStyle name="Moeda" xfId="9" builtinId="4"/>
    <cellStyle name="Moeda 4" xfId="10"/>
    <cellStyle name="Normal" xfId="0" builtinId="0"/>
    <cellStyle name="Normal 2" xfId="3"/>
    <cellStyle name="Normal 4 2 2 2" xfId="6"/>
    <cellStyle name="Normal 4 5" xfId="5"/>
    <cellStyle name="Porcentagem" xfId="2" builtinId="5"/>
    <cellStyle name="Vírgula" xfId="1" builtinId="3"/>
    <cellStyle name="Vírgula 2" xfId="4"/>
    <cellStyle name="Vírgula 2 2 2" xfId="8"/>
    <cellStyle name="Vírgula 2 2 3" xfId="11"/>
    <cellStyle name="Vírgula 3 2" xfId="7"/>
  </cellStyles>
  <dxfs count="27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82"/>
  <sheetViews>
    <sheetView tabSelected="1" topLeftCell="A327" workbookViewId="0">
      <selection activeCell="K18" sqref="K18"/>
    </sheetView>
  </sheetViews>
  <sheetFormatPr defaultRowHeight="18" x14ac:dyDescent="0.25"/>
  <cols>
    <col min="1" max="1" width="10" style="29" customWidth="1"/>
    <col min="2" max="2" width="9.7109375" style="121" customWidth="1"/>
    <col min="3" max="3" width="15.7109375" style="25" customWidth="1"/>
    <col min="4" max="4" width="68" style="26" customWidth="1"/>
    <col min="5" max="5" width="10.7109375" style="27" customWidth="1"/>
    <col min="6" max="6" width="18.28515625" style="98" customWidth="1"/>
    <col min="7" max="7" width="17.85546875" style="28" bestFit="1" customWidth="1"/>
    <col min="8" max="8" width="26.42578125" style="179" customWidth="1"/>
    <col min="9" max="9" width="11.5703125" style="29" bestFit="1" customWidth="1"/>
    <col min="10" max="11" width="9.140625" style="29"/>
    <col min="12" max="12" width="18.28515625" style="29" customWidth="1"/>
    <col min="13" max="157" width="9.140625" style="29"/>
    <col min="158" max="158" width="2.5703125" style="29" customWidth="1"/>
    <col min="159" max="159" width="7.7109375" style="29" customWidth="1"/>
    <col min="160" max="160" width="15.7109375" style="29" customWidth="1"/>
    <col min="161" max="161" width="57.85546875" style="29" customWidth="1"/>
    <col min="162" max="166" width="0" style="29" hidden="1" customWidth="1"/>
    <col min="167" max="167" width="8.5703125" style="29" customWidth="1"/>
    <col min="168" max="169" width="0" style="29" hidden="1" customWidth="1"/>
    <col min="170" max="170" width="23.5703125" style="29" bestFit="1" customWidth="1"/>
    <col min="171" max="171" width="16.5703125" style="29" customWidth="1"/>
    <col min="172" max="172" width="22.28515625" style="29" bestFit="1" customWidth="1"/>
    <col min="173" max="173" width="15.85546875" style="29" customWidth="1"/>
    <col min="174" max="174" width="22.28515625" style="29" bestFit="1" customWidth="1"/>
    <col min="175" max="176" width="16.7109375" style="29" customWidth="1"/>
    <col min="177" max="177" width="23.85546875" style="29" bestFit="1" customWidth="1"/>
    <col min="178" max="413" width="9.140625" style="29"/>
    <col min="414" max="414" width="2.5703125" style="29" customWidth="1"/>
    <col min="415" max="415" width="7.7109375" style="29" customWidth="1"/>
    <col min="416" max="416" width="15.7109375" style="29" customWidth="1"/>
    <col min="417" max="417" width="57.85546875" style="29" customWidth="1"/>
    <col min="418" max="422" width="0" style="29" hidden="1" customWidth="1"/>
    <col min="423" max="423" width="8.5703125" style="29" customWidth="1"/>
    <col min="424" max="425" width="0" style="29" hidden="1" customWidth="1"/>
    <col min="426" max="426" width="23.5703125" style="29" bestFit="1" customWidth="1"/>
    <col min="427" max="427" width="16.5703125" style="29" customWidth="1"/>
    <col min="428" max="428" width="22.28515625" style="29" bestFit="1" customWidth="1"/>
    <col min="429" max="429" width="15.85546875" style="29" customWidth="1"/>
    <col min="430" max="430" width="22.28515625" style="29" bestFit="1" customWidth="1"/>
    <col min="431" max="432" width="16.7109375" style="29" customWidth="1"/>
    <col min="433" max="433" width="23.85546875" style="29" bestFit="1" customWidth="1"/>
    <col min="434" max="669" width="9.140625" style="29"/>
    <col min="670" max="670" width="2.5703125" style="29" customWidth="1"/>
    <col min="671" max="671" width="7.7109375" style="29" customWidth="1"/>
    <col min="672" max="672" width="15.7109375" style="29" customWidth="1"/>
    <col min="673" max="673" width="57.85546875" style="29" customWidth="1"/>
    <col min="674" max="678" width="0" style="29" hidden="1" customWidth="1"/>
    <col min="679" max="679" width="8.5703125" style="29" customWidth="1"/>
    <col min="680" max="681" width="0" style="29" hidden="1" customWidth="1"/>
    <col min="682" max="682" width="23.5703125" style="29" bestFit="1" customWidth="1"/>
    <col min="683" max="683" width="16.5703125" style="29" customWidth="1"/>
    <col min="684" max="684" width="22.28515625" style="29" bestFit="1" customWidth="1"/>
    <col min="685" max="685" width="15.85546875" style="29" customWidth="1"/>
    <col min="686" max="686" width="22.28515625" style="29" bestFit="1" customWidth="1"/>
    <col min="687" max="688" width="16.7109375" style="29" customWidth="1"/>
    <col min="689" max="689" width="23.85546875" style="29" bestFit="1" customWidth="1"/>
    <col min="690" max="925" width="9.140625" style="29"/>
    <col min="926" max="926" width="2.5703125" style="29" customWidth="1"/>
    <col min="927" max="927" width="7.7109375" style="29" customWidth="1"/>
    <col min="928" max="928" width="15.7109375" style="29" customWidth="1"/>
    <col min="929" max="929" width="57.85546875" style="29" customWidth="1"/>
    <col min="930" max="934" width="0" style="29" hidden="1" customWidth="1"/>
    <col min="935" max="935" width="8.5703125" style="29" customWidth="1"/>
    <col min="936" max="937" width="0" style="29" hidden="1" customWidth="1"/>
    <col min="938" max="938" width="23.5703125" style="29" bestFit="1" customWidth="1"/>
    <col min="939" max="939" width="16.5703125" style="29" customWidth="1"/>
    <col min="940" max="940" width="22.28515625" style="29" bestFit="1" customWidth="1"/>
    <col min="941" max="941" width="15.85546875" style="29" customWidth="1"/>
    <col min="942" max="942" width="22.28515625" style="29" bestFit="1" customWidth="1"/>
    <col min="943" max="944" width="16.7109375" style="29" customWidth="1"/>
    <col min="945" max="945" width="23.85546875" style="29" bestFit="1" customWidth="1"/>
    <col min="946" max="1181" width="9.140625" style="29"/>
    <col min="1182" max="1182" width="2.5703125" style="29" customWidth="1"/>
    <col min="1183" max="1183" width="7.7109375" style="29" customWidth="1"/>
    <col min="1184" max="1184" width="15.7109375" style="29" customWidth="1"/>
    <col min="1185" max="1185" width="57.85546875" style="29" customWidth="1"/>
    <col min="1186" max="1190" width="0" style="29" hidden="1" customWidth="1"/>
    <col min="1191" max="1191" width="8.5703125" style="29" customWidth="1"/>
    <col min="1192" max="1193" width="0" style="29" hidden="1" customWidth="1"/>
    <col min="1194" max="1194" width="23.5703125" style="29" bestFit="1" customWidth="1"/>
    <col min="1195" max="1195" width="16.5703125" style="29" customWidth="1"/>
    <col min="1196" max="1196" width="22.28515625" style="29" bestFit="1" customWidth="1"/>
    <col min="1197" max="1197" width="15.85546875" style="29" customWidth="1"/>
    <col min="1198" max="1198" width="22.28515625" style="29" bestFit="1" customWidth="1"/>
    <col min="1199" max="1200" width="16.7109375" style="29" customWidth="1"/>
    <col min="1201" max="1201" width="23.85546875" style="29" bestFit="1" customWidth="1"/>
    <col min="1202" max="1437" width="9.140625" style="29"/>
    <col min="1438" max="1438" width="2.5703125" style="29" customWidth="1"/>
    <col min="1439" max="1439" width="7.7109375" style="29" customWidth="1"/>
    <col min="1440" max="1440" width="15.7109375" style="29" customWidth="1"/>
    <col min="1441" max="1441" width="57.85546875" style="29" customWidth="1"/>
    <col min="1442" max="1446" width="0" style="29" hidden="1" customWidth="1"/>
    <col min="1447" max="1447" width="8.5703125" style="29" customWidth="1"/>
    <col min="1448" max="1449" width="0" style="29" hidden="1" customWidth="1"/>
    <col min="1450" max="1450" width="23.5703125" style="29" bestFit="1" customWidth="1"/>
    <col min="1451" max="1451" width="16.5703125" style="29" customWidth="1"/>
    <col min="1452" max="1452" width="22.28515625" style="29" bestFit="1" customWidth="1"/>
    <col min="1453" max="1453" width="15.85546875" style="29" customWidth="1"/>
    <col min="1454" max="1454" width="22.28515625" style="29" bestFit="1" customWidth="1"/>
    <col min="1455" max="1456" width="16.7109375" style="29" customWidth="1"/>
    <col min="1457" max="1457" width="23.85546875" style="29" bestFit="1" customWidth="1"/>
    <col min="1458" max="1693" width="9.140625" style="29"/>
    <col min="1694" max="1694" width="2.5703125" style="29" customWidth="1"/>
    <col min="1695" max="1695" width="7.7109375" style="29" customWidth="1"/>
    <col min="1696" max="1696" width="15.7109375" style="29" customWidth="1"/>
    <col min="1697" max="1697" width="57.85546875" style="29" customWidth="1"/>
    <col min="1698" max="1702" width="0" style="29" hidden="1" customWidth="1"/>
    <col min="1703" max="1703" width="8.5703125" style="29" customWidth="1"/>
    <col min="1704" max="1705" width="0" style="29" hidden="1" customWidth="1"/>
    <col min="1706" max="1706" width="23.5703125" style="29" bestFit="1" customWidth="1"/>
    <col min="1707" max="1707" width="16.5703125" style="29" customWidth="1"/>
    <col min="1708" max="1708" width="22.28515625" style="29" bestFit="1" customWidth="1"/>
    <col min="1709" max="1709" width="15.85546875" style="29" customWidth="1"/>
    <col min="1710" max="1710" width="22.28515625" style="29" bestFit="1" customWidth="1"/>
    <col min="1711" max="1712" width="16.7109375" style="29" customWidth="1"/>
    <col min="1713" max="1713" width="23.85546875" style="29" bestFit="1" customWidth="1"/>
    <col min="1714" max="1949" width="9.140625" style="29"/>
    <col min="1950" max="1950" width="2.5703125" style="29" customWidth="1"/>
    <col min="1951" max="1951" width="7.7109375" style="29" customWidth="1"/>
    <col min="1952" max="1952" width="15.7109375" style="29" customWidth="1"/>
    <col min="1953" max="1953" width="57.85546875" style="29" customWidth="1"/>
    <col min="1954" max="1958" width="0" style="29" hidden="1" customWidth="1"/>
    <col min="1959" max="1959" width="8.5703125" style="29" customWidth="1"/>
    <col min="1960" max="1961" width="0" style="29" hidden="1" customWidth="1"/>
    <col min="1962" max="1962" width="23.5703125" style="29" bestFit="1" customWidth="1"/>
    <col min="1963" max="1963" width="16.5703125" style="29" customWidth="1"/>
    <col min="1964" max="1964" width="22.28515625" style="29" bestFit="1" customWidth="1"/>
    <col min="1965" max="1965" width="15.85546875" style="29" customWidth="1"/>
    <col min="1966" max="1966" width="22.28515625" style="29" bestFit="1" customWidth="1"/>
    <col min="1967" max="1968" width="16.7109375" style="29" customWidth="1"/>
    <col min="1969" max="1969" width="23.85546875" style="29" bestFit="1" customWidth="1"/>
    <col min="1970" max="2205" width="9.140625" style="29"/>
    <col min="2206" max="2206" width="2.5703125" style="29" customWidth="1"/>
    <col min="2207" max="2207" width="7.7109375" style="29" customWidth="1"/>
    <col min="2208" max="2208" width="15.7109375" style="29" customWidth="1"/>
    <col min="2209" max="2209" width="57.85546875" style="29" customWidth="1"/>
    <col min="2210" max="2214" width="0" style="29" hidden="1" customWidth="1"/>
    <col min="2215" max="2215" width="8.5703125" style="29" customWidth="1"/>
    <col min="2216" max="2217" width="0" style="29" hidden="1" customWidth="1"/>
    <col min="2218" max="2218" width="23.5703125" style="29" bestFit="1" customWidth="1"/>
    <col min="2219" max="2219" width="16.5703125" style="29" customWidth="1"/>
    <col min="2220" max="2220" width="22.28515625" style="29" bestFit="1" customWidth="1"/>
    <col min="2221" max="2221" width="15.85546875" style="29" customWidth="1"/>
    <col min="2222" max="2222" width="22.28515625" style="29" bestFit="1" customWidth="1"/>
    <col min="2223" max="2224" width="16.7109375" style="29" customWidth="1"/>
    <col min="2225" max="2225" width="23.85546875" style="29" bestFit="1" customWidth="1"/>
    <col min="2226" max="2461" width="9.140625" style="29"/>
    <col min="2462" max="2462" width="2.5703125" style="29" customWidth="1"/>
    <col min="2463" max="2463" width="7.7109375" style="29" customWidth="1"/>
    <col min="2464" max="2464" width="15.7109375" style="29" customWidth="1"/>
    <col min="2465" max="2465" width="57.85546875" style="29" customWidth="1"/>
    <col min="2466" max="2470" width="0" style="29" hidden="1" customWidth="1"/>
    <col min="2471" max="2471" width="8.5703125" style="29" customWidth="1"/>
    <col min="2472" max="2473" width="0" style="29" hidden="1" customWidth="1"/>
    <col min="2474" max="2474" width="23.5703125" style="29" bestFit="1" customWidth="1"/>
    <col min="2475" max="2475" width="16.5703125" style="29" customWidth="1"/>
    <col min="2476" max="2476" width="22.28515625" style="29" bestFit="1" customWidth="1"/>
    <col min="2477" max="2477" width="15.85546875" style="29" customWidth="1"/>
    <col min="2478" max="2478" width="22.28515625" style="29" bestFit="1" customWidth="1"/>
    <col min="2479" max="2480" width="16.7109375" style="29" customWidth="1"/>
    <col min="2481" max="2481" width="23.85546875" style="29" bestFit="1" customWidth="1"/>
    <col min="2482" max="2717" width="9.140625" style="29"/>
    <col min="2718" max="2718" width="2.5703125" style="29" customWidth="1"/>
    <col min="2719" max="2719" width="7.7109375" style="29" customWidth="1"/>
    <col min="2720" max="2720" width="15.7109375" style="29" customWidth="1"/>
    <col min="2721" max="2721" width="57.85546875" style="29" customWidth="1"/>
    <col min="2722" max="2726" width="0" style="29" hidden="1" customWidth="1"/>
    <col min="2727" max="2727" width="8.5703125" style="29" customWidth="1"/>
    <col min="2728" max="2729" width="0" style="29" hidden="1" customWidth="1"/>
    <col min="2730" max="2730" width="23.5703125" style="29" bestFit="1" customWidth="1"/>
    <col min="2731" max="2731" width="16.5703125" style="29" customWidth="1"/>
    <col min="2732" max="2732" width="22.28515625" style="29" bestFit="1" customWidth="1"/>
    <col min="2733" max="2733" width="15.85546875" style="29" customWidth="1"/>
    <col min="2734" max="2734" width="22.28515625" style="29" bestFit="1" customWidth="1"/>
    <col min="2735" max="2736" width="16.7109375" style="29" customWidth="1"/>
    <col min="2737" max="2737" width="23.85546875" style="29" bestFit="1" customWidth="1"/>
    <col min="2738" max="2973" width="9.140625" style="29"/>
    <col min="2974" max="2974" width="2.5703125" style="29" customWidth="1"/>
    <col min="2975" max="2975" width="7.7109375" style="29" customWidth="1"/>
    <col min="2976" max="2976" width="15.7109375" style="29" customWidth="1"/>
    <col min="2977" max="2977" width="57.85546875" style="29" customWidth="1"/>
    <col min="2978" max="2982" width="0" style="29" hidden="1" customWidth="1"/>
    <col min="2983" max="2983" width="8.5703125" style="29" customWidth="1"/>
    <col min="2984" max="2985" width="0" style="29" hidden="1" customWidth="1"/>
    <col min="2986" max="2986" width="23.5703125" style="29" bestFit="1" customWidth="1"/>
    <col min="2987" max="2987" width="16.5703125" style="29" customWidth="1"/>
    <col min="2988" max="2988" width="22.28515625" style="29" bestFit="1" customWidth="1"/>
    <col min="2989" max="2989" width="15.85546875" style="29" customWidth="1"/>
    <col min="2990" max="2990" width="22.28515625" style="29" bestFit="1" customWidth="1"/>
    <col min="2991" max="2992" width="16.7109375" style="29" customWidth="1"/>
    <col min="2993" max="2993" width="23.85546875" style="29" bestFit="1" customWidth="1"/>
    <col min="2994" max="3229" width="9.140625" style="29"/>
    <col min="3230" max="3230" width="2.5703125" style="29" customWidth="1"/>
    <col min="3231" max="3231" width="7.7109375" style="29" customWidth="1"/>
    <col min="3232" max="3232" width="15.7109375" style="29" customWidth="1"/>
    <col min="3233" max="3233" width="57.85546875" style="29" customWidth="1"/>
    <col min="3234" max="3238" width="0" style="29" hidden="1" customWidth="1"/>
    <col min="3239" max="3239" width="8.5703125" style="29" customWidth="1"/>
    <col min="3240" max="3241" width="0" style="29" hidden="1" customWidth="1"/>
    <col min="3242" max="3242" width="23.5703125" style="29" bestFit="1" customWidth="1"/>
    <col min="3243" max="3243" width="16.5703125" style="29" customWidth="1"/>
    <col min="3244" max="3244" width="22.28515625" style="29" bestFit="1" customWidth="1"/>
    <col min="3245" max="3245" width="15.85546875" style="29" customWidth="1"/>
    <col min="3246" max="3246" width="22.28515625" style="29" bestFit="1" customWidth="1"/>
    <col min="3247" max="3248" width="16.7109375" style="29" customWidth="1"/>
    <col min="3249" max="3249" width="23.85546875" style="29" bestFit="1" customWidth="1"/>
    <col min="3250" max="3485" width="9.140625" style="29"/>
    <col min="3486" max="3486" width="2.5703125" style="29" customWidth="1"/>
    <col min="3487" max="3487" width="7.7109375" style="29" customWidth="1"/>
    <col min="3488" max="3488" width="15.7109375" style="29" customWidth="1"/>
    <col min="3489" max="3489" width="57.85546875" style="29" customWidth="1"/>
    <col min="3490" max="3494" width="0" style="29" hidden="1" customWidth="1"/>
    <col min="3495" max="3495" width="8.5703125" style="29" customWidth="1"/>
    <col min="3496" max="3497" width="0" style="29" hidden="1" customWidth="1"/>
    <col min="3498" max="3498" width="23.5703125" style="29" bestFit="1" customWidth="1"/>
    <col min="3499" max="3499" width="16.5703125" style="29" customWidth="1"/>
    <col min="3500" max="3500" width="22.28515625" style="29" bestFit="1" customWidth="1"/>
    <col min="3501" max="3501" width="15.85546875" style="29" customWidth="1"/>
    <col min="3502" max="3502" width="22.28515625" style="29" bestFit="1" customWidth="1"/>
    <col min="3503" max="3504" width="16.7109375" style="29" customWidth="1"/>
    <col min="3505" max="3505" width="23.85546875" style="29" bestFit="1" customWidth="1"/>
    <col min="3506" max="3741" width="9.140625" style="29"/>
    <col min="3742" max="3742" width="2.5703125" style="29" customWidth="1"/>
    <col min="3743" max="3743" width="7.7109375" style="29" customWidth="1"/>
    <col min="3744" max="3744" width="15.7109375" style="29" customWidth="1"/>
    <col min="3745" max="3745" width="57.85546875" style="29" customWidth="1"/>
    <col min="3746" max="3750" width="0" style="29" hidden="1" customWidth="1"/>
    <col min="3751" max="3751" width="8.5703125" style="29" customWidth="1"/>
    <col min="3752" max="3753" width="0" style="29" hidden="1" customWidth="1"/>
    <col min="3754" max="3754" width="23.5703125" style="29" bestFit="1" customWidth="1"/>
    <col min="3755" max="3755" width="16.5703125" style="29" customWidth="1"/>
    <col min="3756" max="3756" width="22.28515625" style="29" bestFit="1" customWidth="1"/>
    <col min="3757" max="3757" width="15.85546875" style="29" customWidth="1"/>
    <col min="3758" max="3758" width="22.28515625" style="29" bestFit="1" customWidth="1"/>
    <col min="3759" max="3760" width="16.7109375" style="29" customWidth="1"/>
    <col min="3761" max="3761" width="23.85546875" style="29" bestFit="1" customWidth="1"/>
    <col min="3762" max="3997" width="9.140625" style="29"/>
    <col min="3998" max="3998" width="2.5703125" style="29" customWidth="1"/>
    <col min="3999" max="3999" width="7.7109375" style="29" customWidth="1"/>
    <col min="4000" max="4000" width="15.7109375" style="29" customWidth="1"/>
    <col min="4001" max="4001" width="57.85546875" style="29" customWidth="1"/>
    <col min="4002" max="4006" width="0" style="29" hidden="1" customWidth="1"/>
    <col min="4007" max="4007" width="8.5703125" style="29" customWidth="1"/>
    <col min="4008" max="4009" width="0" style="29" hidden="1" customWidth="1"/>
    <col min="4010" max="4010" width="23.5703125" style="29" bestFit="1" customWidth="1"/>
    <col min="4011" max="4011" width="16.5703125" style="29" customWidth="1"/>
    <col min="4012" max="4012" width="22.28515625" style="29" bestFit="1" customWidth="1"/>
    <col min="4013" max="4013" width="15.85546875" style="29" customWidth="1"/>
    <col min="4014" max="4014" width="22.28515625" style="29" bestFit="1" customWidth="1"/>
    <col min="4015" max="4016" width="16.7109375" style="29" customWidth="1"/>
    <col min="4017" max="4017" width="23.85546875" style="29" bestFit="1" customWidth="1"/>
    <col min="4018" max="4253" width="9.140625" style="29"/>
    <col min="4254" max="4254" width="2.5703125" style="29" customWidth="1"/>
    <col min="4255" max="4255" width="7.7109375" style="29" customWidth="1"/>
    <col min="4256" max="4256" width="15.7109375" style="29" customWidth="1"/>
    <col min="4257" max="4257" width="57.85546875" style="29" customWidth="1"/>
    <col min="4258" max="4262" width="0" style="29" hidden="1" customWidth="1"/>
    <col min="4263" max="4263" width="8.5703125" style="29" customWidth="1"/>
    <col min="4264" max="4265" width="0" style="29" hidden="1" customWidth="1"/>
    <col min="4266" max="4266" width="23.5703125" style="29" bestFit="1" customWidth="1"/>
    <col min="4267" max="4267" width="16.5703125" style="29" customWidth="1"/>
    <col min="4268" max="4268" width="22.28515625" style="29" bestFit="1" customWidth="1"/>
    <col min="4269" max="4269" width="15.85546875" style="29" customWidth="1"/>
    <col min="4270" max="4270" width="22.28515625" style="29" bestFit="1" customWidth="1"/>
    <col min="4271" max="4272" width="16.7109375" style="29" customWidth="1"/>
    <col min="4273" max="4273" width="23.85546875" style="29" bestFit="1" customWidth="1"/>
    <col min="4274" max="4509" width="9.140625" style="29"/>
    <col min="4510" max="4510" width="2.5703125" style="29" customWidth="1"/>
    <col min="4511" max="4511" width="7.7109375" style="29" customWidth="1"/>
    <col min="4512" max="4512" width="15.7109375" style="29" customWidth="1"/>
    <col min="4513" max="4513" width="57.85546875" style="29" customWidth="1"/>
    <col min="4514" max="4518" width="0" style="29" hidden="1" customWidth="1"/>
    <col min="4519" max="4519" width="8.5703125" style="29" customWidth="1"/>
    <col min="4520" max="4521" width="0" style="29" hidden="1" customWidth="1"/>
    <col min="4522" max="4522" width="23.5703125" style="29" bestFit="1" customWidth="1"/>
    <col min="4523" max="4523" width="16.5703125" style="29" customWidth="1"/>
    <col min="4524" max="4524" width="22.28515625" style="29" bestFit="1" customWidth="1"/>
    <col min="4525" max="4525" width="15.85546875" style="29" customWidth="1"/>
    <col min="4526" max="4526" width="22.28515625" style="29" bestFit="1" customWidth="1"/>
    <col min="4527" max="4528" width="16.7109375" style="29" customWidth="1"/>
    <col min="4529" max="4529" width="23.85546875" style="29" bestFit="1" customWidth="1"/>
    <col min="4530" max="4765" width="9.140625" style="29"/>
    <col min="4766" max="4766" width="2.5703125" style="29" customWidth="1"/>
    <col min="4767" max="4767" width="7.7109375" style="29" customWidth="1"/>
    <col min="4768" max="4768" width="15.7109375" style="29" customWidth="1"/>
    <col min="4769" max="4769" width="57.85546875" style="29" customWidth="1"/>
    <col min="4770" max="4774" width="0" style="29" hidden="1" customWidth="1"/>
    <col min="4775" max="4775" width="8.5703125" style="29" customWidth="1"/>
    <col min="4776" max="4777" width="0" style="29" hidden="1" customWidth="1"/>
    <col min="4778" max="4778" width="23.5703125" style="29" bestFit="1" customWidth="1"/>
    <col min="4779" max="4779" width="16.5703125" style="29" customWidth="1"/>
    <col min="4780" max="4780" width="22.28515625" style="29" bestFit="1" customWidth="1"/>
    <col min="4781" max="4781" width="15.85546875" style="29" customWidth="1"/>
    <col min="4782" max="4782" width="22.28515625" style="29" bestFit="1" customWidth="1"/>
    <col min="4783" max="4784" width="16.7109375" style="29" customWidth="1"/>
    <col min="4785" max="4785" width="23.85546875" style="29" bestFit="1" customWidth="1"/>
    <col min="4786" max="5021" width="9.140625" style="29"/>
    <col min="5022" max="5022" width="2.5703125" style="29" customWidth="1"/>
    <col min="5023" max="5023" width="7.7109375" style="29" customWidth="1"/>
    <col min="5024" max="5024" width="15.7109375" style="29" customWidth="1"/>
    <col min="5025" max="5025" width="57.85546875" style="29" customWidth="1"/>
    <col min="5026" max="5030" width="0" style="29" hidden="1" customWidth="1"/>
    <col min="5031" max="5031" width="8.5703125" style="29" customWidth="1"/>
    <col min="5032" max="5033" width="0" style="29" hidden="1" customWidth="1"/>
    <col min="5034" max="5034" width="23.5703125" style="29" bestFit="1" customWidth="1"/>
    <col min="5035" max="5035" width="16.5703125" style="29" customWidth="1"/>
    <col min="5036" max="5036" width="22.28515625" style="29" bestFit="1" customWidth="1"/>
    <col min="5037" max="5037" width="15.85546875" style="29" customWidth="1"/>
    <col min="5038" max="5038" width="22.28515625" style="29" bestFit="1" customWidth="1"/>
    <col min="5039" max="5040" width="16.7109375" style="29" customWidth="1"/>
    <col min="5041" max="5041" width="23.85546875" style="29" bestFit="1" customWidth="1"/>
    <col min="5042" max="5277" width="9.140625" style="29"/>
    <col min="5278" max="5278" width="2.5703125" style="29" customWidth="1"/>
    <col min="5279" max="5279" width="7.7109375" style="29" customWidth="1"/>
    <col min="5280" max="5280" width="15.7109375" style="29" customWidth="1"/>
    <col min="5281" max="5281" width="57.85546875" style="29" customWidth="1"/>
    <col min="5282" max="5286" width="0" style="29" hidden="1" customWidth="1"/>
    <col min="5287" max="5287" width="8.5703125" style="29" customWidth="1"/>
    <col min="5288" max="5289" width="0" style="29" hidden="1" customWidth="1"/>
    <col min="5290" max="5290" width="23.5703125" style="29" bestFit="1" customWidth="1"/>
    <col min="5291" max="5291" width="16.5703125" style="29" customWidth="1"/>
    <col min="5292" max="5292" width="22.28515625" style="29" bestFit="1" customWidth="1"/>
    <col min="5293" max="5293" width="15.85546875" style="29" customWidth="1"/>
    <col min="5294" max="5294" width="22.28515625" style="29" bestFit="1" customWidth="1"/>
    <col min="5295" max="5296" width="16.7109375" style="29" customWidth="1"/>
    <col min="5297" max="5297" width="23.85546875" style="29" bestFit="1" customWidth="1"/>
    <col min="5298" max="5533" width="9.140625" style="29"/>
    <col min="5534" max="5534" width="2.5703125" style="29" customWidth="1"/>
    <col min="5535" max="5535" width="7.7109375" style="29" customWidth="1"/>
    <col min="5536" max="5536" width="15.7109375" style="29" customWidth="1"/>
    <col min="5537" max="5537" width="57.85546875" style="29" customWidth="1"/>
    <col min="5538" max="5542" width="0" style="29" hidden="1" customWidth="1"/>
    <col min="5543" max="5543" width="8.5703125" style="29" customWidth="1"/>
    <col min="5544" max="5545" width="0" style="29" hidden="1" customWidth="1"/>
    <col min="5546" max="5546" width="23.5703125" style="29" bestFit="1" customWidth="1"/>
    <col min="5547" max="5547" width="16.5703125" style="29" customWidth="1"/>
    <col min="5548" max="5548" width="22.28515625" style="29" bestFit="1" customWidth="1"/>
    <col min="5549" max="5549" width="15.85546875" style="29" customWidth="1"/>
    <col min="5550" max="5550" width="22.28515625" style="29" bestFit="1" customWidth="1"/>
    <col min="5551" max="5552" width="16.7109375" style="29" customWidth="1"/>
    <col min="5553" max="5553" width="23.85546875" style="29" bestFit="1" customWidth="1"/>
    <col min="5554" max="5789" width="9.140625" style="29"/>
    <col min="5790" max="5790" width="2.5703125" style="29" customWidth="1"/>
    <col min="5791" max="5791" width="7.7109375" style="29" customWidth="1"/>
    <col min="5792" max="5792" width="15.7109375" style="29" customWidth="1"/>
    <col min="5793" max="5793" width="57.85546875" style="29" customWidth="1"/>
    <col min="5794" max="5798" width="0" style="29" hidden="1" customWidth="1"/>
    <col min="5799" max="5799" width="8.5703125" style="29" customWidth="1"/>
    <col min="5800" max="5801" width="0" style="29" hidden="1" customWidth="1"/>
    <col min="5802" max="5802" width="23.5703125" style="29" bestFit="1" customWidth="1"/>
    <col min="5803" max="5803" width="16.5703125" style="29" customWidth="1"/>
    <col min="5804" max="5804" width="22.28515625" style="29" bestFit="1" customWidth="1"/>
    <col min="5805" max="5805" width="15.85546875" style="29" customWidth="1"/>
    <col min="5806" max="5806" width="22.28515625" style="29" bestFit="1" customWidth="1"/>
    <col min="5807" max="5808" width="16.7109375" style="29" customWidth="1"/>
    <col min="5809" max="5809" width="23.85546875" style="29" bestFit="1" customWidth="1"/>
    <col min="5810" max="6045" width="9.140625" style="29"/>
    <col min="6046" max="6046" width="2.5703125" style="29" customWidth="1"/>
    <col min="6047" max="6047" width="7.7109375" style="29" customWidth="1"/>
    <col min="6048" max="6048" width="15.7109375" style="29" customWidth="1"/>
    <col min="6049" max="6049" width="57.85546875" style="29" customWidth="1"/>
    <col min="6050" max="6054" width="0" style="29" hidden="1" customWidth="1"/>
    <col min="6055" max="6055" width="8.5703125" style="29" customWidth="1"/>
    <col min="6056" max="6057" width="0" style="29" hidden="1" customWidth="1"/>
    <col min="6058" max="6058" width="23.5703125" style="29" bestFit="1" customWidth="1"/>
    <col min="6059" max="6059" width="16.5703125" style="29" customWidth="1"/>
    <col min="6060" max="6060" width="22.28515625" style="29" bestFit="1" customWidth="1"/>
    <col min="6061" max="6061" width="15.85546875" style="29" customWidth="1"/>
    <col min="6062" max="6062" width="22.28515625" style="29" bestFit="1" customWidth="1"/>
    <col min="6063" max="6064" width="16.7109375" style="29" customWidth="1"/>
    <col min="6065" max="6065" width="23.85546875" style="29" bestFit="1" customWidth="1"/>
    <col min="6066" max="6301" width="9.140625" style="29"/>
    <col min="6302" max="6302" width="2.5703125" style="29" customWidth="1"/>
    <col min="6303" max="6303" width="7.7109375" style="29" customWidth="1"/>
    <col min="6304" max="6304" width="15.7109375" style="29" customWidth="1"/>
    <col min="6305" max="6305" width="57.85546875" style="29" customWidth="1"/>
    <col min="6306" max="6310" width="0" style="29" hidden="1" customWidth="1"/>
    <col min="6311" max="6311" width="8.5703125" style="29" customWidth="1"/>
    <col min="6312" max="6313" width="0" style="29" hidden="1" customWidth="1"/>
    <col min="6314" max="6314" width="23.5703125" style="29" bestFit="1" customWidth="1"/>
    <col min="6315" max="6315" width="16.5703125" style="29" customWidth="1"/>
    <col min="6316" max="6316" width="22.28515625" style="29" bestFit="1" customWidth="1"/>
    <col min="6317" max="6317" width="15.85546875" style="29" customWidth="1"/>
    <col min="6318" max="6318" width="22.28515625" style="29" bestFit="1" customWidth="1"/>
    <col min="6319" max="6320" width="16.7109375" style="29" customWidth="1"/>
    <col min="6321" max="6321" width="23.85546875" style="29" bestFit="1" customWidth="1"/>
    <col min="6322" max="6557" width="9.140625" style="29"/>
    <col min="6558" max="6558" width="2.5703125" style="29" customWidth="1"/>
    <col min="6559" max="6559" width="7.7109375" style="29" customWidth="1"/>
    <col min="6560" max="6560" width="15.7109375" style="29" customWidth="1"/>
    <col min="6561" max="6561" width="57.85546875" style="29" customWidth="1"/>
    <col min="6562" max="6566" width="0" style="29" hidden="1" customWidth="1"/>
    <col min="6567" max="6567" width="8.5703125" style="29" customWidth="1"/>
    <col min="6568" max="6569" width="0" style="29" hidden="1" customWidth="1"/>
    <col min="6570" max="6570" width="23.5703125" style="29" bestFit="1" customWidth="1"/>
    <col min="6571" max="6571" width="16.5703125" style="29" customWidth="1"/>
    <col min="6572" max="6572" width="22.28515625" style="29" bestFit="1" customWidth="1"/>
    <col min="6573" max="6573" width="15.85546875" style="29" customWidth="1"/>
    <col min="6574" max="6574" width="22.28515625" style="29" bestFit="1" customWidth="1"/>
    <col min="6575" max="6576" width="16.7109375" style="29" customWidth="1"/>
    <col min="6577" max="6577" width="23.85546875" style="29" bestFit="1" customWidth="1"/>
    <col min="6578" max="6813" width="9.140625" style="29"/>
    <col min="6814" max="6814" width="2.5703125" style="29" customWidth="1"/>
    <col min="6815" max="6815" width="7.7109375" style="29" customWidth="1"/>
    <col min="6816" max="6816" width="15.7109375" style="29" customWidth="1"/>
    <col min="6817" max="6817" width="57.85546875" style="29" customWidth="1"/>
    <col min="6818" max="6822" width="0" style="29" hidden="1" customWidth="1"/>
    <col min="6823" max="6823" width="8.5703125" style="29" customWidth="1"/>
    <col min="6824" max="6825" width="0" style="29" hidden="1" customWidth="1"/>
    <col min="6826" max="6826" width="23.5703125" style="29" bestFit="1" customWidth="1"/>
    <col min="6827" max="6827" width="16.5703125" style="29" customWidth="1"/>
    <col min="6828" max="6828" width="22.28515625" style="29" bestFit="1" customWidth="1"/>
    <col min="6829" max="6829" width="15.85546875" style="29" customWidth="1"/>
    <col min="6830" max="6830" width="22.28515625" style="29" bestFit="1" customWidth="1"/>
    <col min="6831" max="6832" width="16.7109375" style="29" customWidth="1"/>
    <col min="6833" max="6833" width="23.85546875" style="29" bestFit="1" customWidth="1"/>
    <col min="6834" max="7069" width="9.140625" style="29"/>
    <col min="7070" max="7070" width="2.5703125" style="29" customWidth="1"/>
    <col min="7071" max="7071" width="7.7109375" style="29" customWidth="1"/>
    <col min="7072" max="7072" width="15.7109375" style="29" customWidth="1"/>
    <col min="7073" max="7073" width="57.85546875" style="29" customWidth="1"/>
    <col min="7074" max="7078" width="0" style="29" hidden="1" customWidth="1"/>
    <col min="7079" max="7079" width="8.5703125" style="29" customWidth="1"/>
    <col min="7080" max="7081" width="0" style="29" hidden="1" customWidth="1"/>
    <col min="7082" max="7082" width="23.5703125" style="29" bestFit="1" customWidth="1"/>
    <col min="7083" max="7083" width="16.5703125" style="29" customWidth="1"/>
    <col min="7084" max="7084" width="22.28515625" style="29" bestFit="1" customWidth="1"/>
    <col min="7085" max="7085" width="15.85546875" style="29" customWidth="1"/>
    <col min="7086" max="7086" width="22.28515625" style="29" bestFit="1" customWidth="1"/>
    <col min="7087" max="7088" width="16.7109375" style="29" customWidth="1"/>
    <col min="7089" max="7089" width="23.85546875" style="29" bestFit="1" customWidth="1"/>
    <col min="7090" max="7325" width="9.140625" style="29"/>
    <col min="7326" max="7326" width="2.5703125" style="29" customWidth="1"/>
    <col min="7327" max="7327" width="7.7109375" style="29" customWidth="1"/>
    <col min="7328" max="7328" width="15.7109375" style="29" customWidth="1"/>
    <col min="7329" max="7329" width="57.85546875" style="29" customWidth="1"/>
    <col min="7330" max="7334" width="0" style="29" hidden="1" customWidth="1"/>
    <col min="7335" max="7335" width="8.5703125" style="29" customWidth="1"/>
    <col min="7336" max="7337" width="0" style="29" hidden="1" customWidth="1"/>
    <col min="7338" max="7338" width="23.5703125" style="29" bestFit="1" customWidth="1"/>
    <col min="7339" max="7339" width="16.5703125" style="29" customWidth="1"/>
    <col min="7340" max="7340" width="22.28515625" style="29" bestFit="1" customWidth="1"/>
    <col min="7341" max="7341" width="15.85546875" style="29" customWidth="1"/>
    <col min="7342" max="7342" width="22.28515625" style="29" bestFit="1" customWidth="1"/>
    <col min="7343" max="7344" width="16.7109375" style="29" customWidth="1"/>
    <col min="7345" max="7345" width="23.85546875" style="29" bestFit="1" customWidth="1"/>
    <col min="7346" max="7581" width="9.140625" style="29"/>
    <col min="7582" max="7582" width="2.5703125" style="29" customWidth="1"/>
    <col min="7583" max="7583" width="7.7109375" style="29" customWidth="1"/>
    <col min="7584" max="7584" width="15.7109375" style="29" customWidth="1"/>
    <col min="7585" max="7585" width="57.85546875" style="29" customWidth="1"/>
    <col min="7586" max="7590" width="0" style="29" hidden="1" customWidth="1"/>
    <col min="7591" max="7591" width="8.5703125" style="29" customWidth="1"/>
    <col min="7592" max="7593" width="0" style="29" hidden="1" customWidth="1"/>
    <col min="7594" max="7594" width="23.5703125" style="29" bestFit="1" customWidth="1"/>
    <col min="7595" max="7595" width="16.5703125" style="29" customWidth="1"/>
    <col min="7596" max="7596" width="22.28515625" style="29" bestFit="1" customWidth="1"/>
    <col min="7597" max="7597" width="15.85546875" style="29" customWidth="1"/>
    <col min="7598" max="7598" width="22.28515625" style="29" bestFit="1" customWidth="1"/>
    <col min="7599" max="7600" width="16.7109375" style="29" customWidth="1"/>
    <col min="7601" max="7601" width="23.85546875" style="29" bestFit="1" customWidth="1"/>
    <col min="7602" max="7837" width="9.140625" style="29"/>
    <col min="7838" max="7838" width="2.5703125" style="29" customWidth="1"/>
    <col min="7839" max="7839" width="7.7109375" style="29" customWidth="1"/>
    <col min="7840" max="7840" width="15.7109375" style="29" customWidth="1"/>
    <col min="7841" max="7841" width="57.85546875" style="29" customWidth="1"/>
    <col min="7842" max="7846" width="0" style="29" hidden="1" customWidth="1"/>
    <col min="7847" max="7847" width="8.5703125" style="29" customWidth="1"/>
    <col min="7848" max="7849" width="0" style="29" hidden="1" customWidth="1"/>
    <col min="7850" max="7850" width="23.5703125" style="29" bestFit="1" customWidth="1"/>
    <col min="7851" max="7851" width="16.5703125" style="29" customWidth="1"/>
    <col min="7852" max="7852" width="22.28515625" style="29" bestFit="1" customWidth="1"/>
    <col min="7853" max="7853" width="15.85546875" style="29" customWidth="1"/>
    <col min="7854" max="7854" width="22.28515625" style="29" bestFit="1" customWidth="1"/>
    <col min="7855" max="7856" width="16.7109375" style="29" customWidth="1"/>
    <col min="7857" max="7857" width="23.85546875" style="29" bestFit="1" customWidth="1"/>
    <col min="7858" max="8093" width="9.140625" style="29"/>
    <col min="8094" max="8094" width="2.5703125" style="29" customWidth="1"/>
    <col min="8095" max="8095" width="7.7109375" style="29" customWidth="1"/>
    <col min="8096" max="8096" width="15.7109375" style="29" customWidth="1"/>
    <col min="8097" max="8097" width="57.85546875" style="29" customWidth="1"/>
    <col min="8098" max="8102" width="0" style="29" hidden="1" customWidth="1"/>
    <col min="8103" max="8103" width="8.5703125" style="29" customWidth="1"/>
    <col min="8104" max="8105" width="0" style="29" hidden="1" customWidth="1"/>
    <col min="8106" max="8106" width="23.5703125" style="29" bestFit="1" customWidth="1"/>
    <col min="8107" max="8107" width="16.5703125" style="29" customWidth="1"/>
    <col min="8108" max="8108" width="22.28515625" style="29" bestFit="1" customWidth="1"/>
    <col min="8109" max="8109" width="15.85546875" style="29" customWidth="1"/>
    <col min="8110" max="8110" width="22.28515625" style="29" bestFit="1" customWidth="1"/>
    <col min="8111" max="8112" width="16.7109375" style="29" customWidth="1"/>
    <col min="8113" max="8113" width="23.85546875" style="29" bestFit="1" customWidth="1"/>
    <col min="8114" max="8349" width="9.140625" style="29"/>
    <col min="8350" max="8350" width="2.5703125" style="29" customWidth="1"/>
    <col min="8351" max="8351" width="7.7109375" style="29" customWidth="1"/>
    <col min="8352" max="8352" width="15.7109375" style="29" customWidth="1"/>
    <col min="8353" max="8353" width="57.85546875" style="29" customWidth="1"/>
    <col min="8354" max="8358" width="0" style="29" hidden="1" customWidth="1"/>
    <col min="8359" max="8359" width="8.5703125" style="29" customWidth="1"/>
    <col min="8360" max="8361" width="0" style="29" hidden="1" customWidth="1"/>
    <col min="8362" max="8362" width="23.5703125" style="29" bestFit="1" customWidth="1"/>
    <col min="8363" max="8363" width="16.5703125" style="29" customWidth="1"/>
    <col min="8364" max="8364" width="22.28515625" style="29" bestFit="1" customWidth="1"/>
    <col min="8365" max="8365" width="15.85546875" style="29" customWidth="1"/>
    <col min="8366" max="8366" width="22.28515625" style="29" bestFit="1" customWidth="1"/>
    <col min="8367" max="8368" width="16.7109375" style="29" customWidth="1"/>
    <col min="8369" max="8369" width="23.85546875" style="29" bestFit="1" customWidth="1"/>
    <col min="8370" max="8605" width="9.140625" style="29"/>
    <col min="8606" max="8606" width="2.5703125" style="29" customWidth="1"/>
    <col min="8607" max="8607" width="7.7109375" style="29" customWidth="1"/>
    <col min="8608" max="8608" width="15.7109375" style="29" customWidth="1"/>
    <col min="8609" max="8609" width="57.85546875" style="29" customWidth="1"/>
    <col min="8610" max="8614" width="0" style="29" hidden="1" customWidth="1"/>
    <col min="8615" max="8615" width="8.5703125" style="29" customWidth="1"/>
    <col min="8616" max="8617" width="0" style="29" hidden="1" customWidth="1"/>
    <col min="8618" max="8618" width="23.5703125" style="29" bestFit="1" customWidth="1"/>
    <col min="8619" max="8619" width="16.5703125" style="29" customWidth="1"/>
    <col min="8620" max="8620" width="22.28515625" style="29" bestFit="1" customWidth="1"/>
    <col min="8621" max="8621" width="15.85546875" style="29" customWidth="1"/>
    <col min="8622" max="8622" width="22.28515625" style="29" bestFit="1" customWidth="1"/>
    <col min="8623" max="8624" width="16.7109375" style="29" customWidth="1"/>
    <col min="8625" max="8625" width="23.85546875" style="29" bestFit="1" customWidth="1"/>
    <col min="8626" max="8861" width="9.140625" style="29"/>
    <col min="8862" max="8862" width="2.5703125" style="29" customWidth="1"/>
    <col min="8863" max="8863" width="7.7109375" style="29" customWidth="1"/>
    <col min="8864" max="8864" width="15.7109375" style="29" customWidth="1"/>
    <col min="8865" max="8865" width="57.85546875" style="29" customWidth="1"/>
    <col min="8866" max="8870" width="0" style="29" hidden="1" customWidth="1"/>
    <col min="8871" max="8871" width="8.5703125" style="29" customWidth="1"/>
    <col min="8872" max="8873" width="0" style="29" hidden="1" customWidth="1"/>
    <col min="8874" max="8874" width="23.5703125" style="29" bestFit="1" customWidth="1"/>
    <col min="8875" max="8875" width="16.5703125" style="29" customWidth="1"/>
    <col min="8876" max="8876" width="22.28515625" style="29" bestFit="1" customWidth="1"/>
    <col min="8877" max="8877" width="15.85546875" style="29" customWidth="1"/>
    <col min="8878" max="8878" width="22.28515625" style="29" bestFit="1" customWidth="1"/>
    <col min="8879" max="8880" width="16.7109375" style="29" customWidth="1"/>
    <col min="8881" max="8881" width="23.85546875" style="29" bestFit="1" customWidth="1"/>
    <col min="8882" max="9117" width="9.140625" style="29"/>
    <col min="9118" max="9118" width="2.5703125" style="29" customWidth="1"/>
    <col min="9119" max="9119" width="7.7109375" style="29" customWidth="1"/>
    <col min="9120" max="9120" width="15.7109375" style="29" customWidth="1"/>
    <col min="9121" max="9121" width="57.85546875" style="29" customWidth="1"/>
    <col min="9122" max="9126" width="0" style="29" hidden="1" customWidth="1"/>
    <col min="9127" max="9127" width="8.5703125" style="29" customWidth="1"/>
    <col min="9128" max="9129" width="0" style="29" hidden="1" customWidth="1"/>
    <col min="9130" max="9130" width="23.5703125" style="29" bestFit="1" customWidth="1"/>
    <col min="9131" max="9131" width="16.5703125" style="29" customWidth="1"/>
    <col min="9132" max="9132" width="22.28515625" style="29" bestFit="1" customWidth="1"/>
    <col min="9133" max="9133" width="15.85546875" style="29" customWidth="1"/>
    <col min="9134" max="9134" width="22.28515625" style="29" bestFit="1" customWidth="1"/>
    <col min="9135" max="9136" width="16.7109375" style="29" customWidth="1"/>
    <col min="9137" max="9137" width="23.85546875" style="29" bestFit="1" customWidth="1"/>
    <col min="9138" max="9373" width="9.140625" style="29"/>
    <col min="9374" max="9374" width="2.5703125" style="29" customWidth="1"/>
    <col min="9375" max="9375" width="7.7109375" style="29" customWidth="1"/>
    <col min="9376" max="9376" width="15.7109375" style="29" customWidth="1"/>
    <col min="9377" max="9377" width="57.85546875" style="29" customWidth="1"/>
    <col min="9378" max="9382" width="0" style="29" hidden="1" customWidth="1"/>
    <col min="9383" max="9383" width="8.5703125" style="29" customWidth="1"/>
    <col min="9384" max="9385" width="0" style="29" hidden="1" customWidth="1"/>
    <col min="9386" max="9386" width="23.5703125" style="29" bestFit="1" customWidth="1"/>
    <col min="9387" max="9387" width="16.5703125" style="29" customWidth="1"/>
    <col min="9388" max="9388" width="22.28515625" style="29" bestFit="1" customWidth="1"/>
    <col min="9389" max="9389" width="15.85546875" style="29" customWidth="1"/>
    <col min="9390" max="9390" width="22.28515625" style="29" bestFit="1" customWidth="1"/>
    <col min="9391" max="9392" width="16.7109375" style="29" customWidth="1"/>
    <col min="9393" max="9393" width="23.85546875" style="29" bestFit="1" customWidth="1"/>
    <col min="9394" max="9629" width="9.140625" style="29"/>
    <col min="9630" max="9630" width="2.5703125" style="29" customWidth="1"/>
    <col min="9631" max="9631" width="7.7109375" style="29" customWidth="1"/>
    <col min="9632" max="9632" width="15.7109375" style="29" customWidth="1"/>
    <col min="9633" max="9633" width="57.85546875" style="29" customWidth="1"/>
    <col min="9634" max="9638" width="0" style="29" hidden="1" customWidth="1"/>
    <col min="9639" max="9639" width="8.5703125" style="29" customWidth="1"/>
    <col min="9640" max="9641" width="0" style="29" hidden="1" customWidth="1"/>
    <col min="9642" max="9642" width="23.5703125" style="29" bestFit="1" customWidth="1"/>
    <col min="9643" max="9643" width="16.5703125" style="29" customWidth="1"/>
    <col min="9644" max="9644" width="22.28515625" style="29" bestFit="1" customWidth="1"/>
    <col min="9645" max="9645" width="15.85546875" style="29" customWidth="1"/>
    <col min="9646" max="9646" width="22.28515625" style="29" bestFit="1" customWidth="1"/>
    <col min="9647" max="9648" width="16.7109375" style="29" customWidth="1"/>
    <col min="9649" max="9649" width="23.85546875" style="29" bestFit="1" customWidth="1"/>
    <col min="9650" max="9885" width="9.140625" style="29"/>
    <col min="9886" max="9886" width="2.5703125" style="29" customWidth="1"/>
    <col min="9887" max="9887" width="7.7109375" style="29" customWidth="1"/>
    <col min="9888" max="9888" width="15.7109375" style="29" customWidth="1"/>
    <col min="9889" max="9889" width="57.85546875" style="29" customWidth="1"/>
    <col min="9890" max="9894" width="0" style="29" hidden="1" customWidth="1"/>
    <col min="9895" max="9895" width="8.5703125" style="29" customWidth="1"/>
    <col min="9896" max="9897" width="0" style="29" hidden="1" customWidth="1"/>
    <col min="9898" max="9898" width="23.5703125" style="29" bestFit="1" customWidth="1"/>
    <col min="9899" max="9899" width="16.5703125" style="29" customWidth="1"/>
    <col min="9900" max="9900" width="22.28515625" style="29" bestFit="1" customWidth="1"/>
    <col min="9901" max="9901" width="15.85546875" style="29" customWidth="1"/>
    <col min="9902" max="9902" width="22.28515625" style="29" bestFit="1" customWidth="1"/>
    <col min="9903" max="9904" width="16.7109375" style="29" customWidth="1"/>
    <col min="9905" max="9905" width="23.85546875" style="29" bestFit="1" customWidth="1"/>
    <col min="9906" max="10141" width="9.140625" style="29"/>
    <col min="10142" max="10142" width="2.5703125" style="29" customWidth="1"/>
    <col min="10143" max="10143" width="7.7109375" style="29" customWidth="1"/>
    <col min="10144" max="10144" width="15.7109375" style="29" customWidth="1"/>
    <col min="10145" max="10145" width="57.85546875" style="29" customWidth="1"/>
    <col min="10146" max="10150" width="0" style="29" hidden="1" customWidth="1"/>
    <col min="10151" max="10151" width="8.5703125" style="29" customWidth="1"/>
    <col min="10152" max="10153" width="0" style="29" hidden="1" customWidth="1"/>
    <col min="10154" max="10154" width="23.5703125" style="29" bestFit="1" customWidth="1"/>
    <col min="10155" max="10155" width="16.5703125" style="29" customWidth="1"/>
    <col min="10156" max="10156" width="22.28515625" style="29" bestFit="1" customWidth="1"/>
    <col min="10157" max="10157" width="15.85546875" style="29" customWidth="1"/>
    <col min="10158" max="10158" width="22.28515625" style="29" bestFit="1" customWidth="1"/>
    <col min="10159" max="10160" width="16.7109375" style="29" customWidth="1"/>
    <col min="10161" max="10161" width="23.85546875" style="29" bestFit="1" customWidth="1"/>
    <col min="10162" max="10397" width="9.140625" style="29"/>
    <col min="10398" max="10398" width="2.5703125" style="29" customWidth="1"/>
    <col min="10399" max="10399" width="7.7109375" style="29" customWidth="1"/>
    <col min="10400" max="10400" width="15.7109375" style="29" customWidth="1"/>
    <col min="10401" max="10401" width="57.85546875" style="29" customWidth="1"/>
    <col min="10402" max="10406" width="0" style="29" hidden="1" customWidth="1"/>
    <col min="10407" max="10407" width="8.5703125" style="29" customWidth="1"/>
    <col min="10408" max="10409" width="0" style="29" hidden="1" customWidth="1"/>
    <col min="10410" max="10410" width="23.5703125" style="29" bestFit="1" customWidth="1"/>
    <col min="10411" max="10411" width="16.5703125" style="29" customWidth="1"/>
    <col min="10412" max="10412" width="22.28515625" style="29" bestFit="1" customWidth="1"/>
    <col min="10413" max="10413" width="15.85546875" style="29" customWidth="1"/>
    <col min="10414" max="10414" width="22.28515625" style="29" bestFit="1" customWidth="1"/>
    <col min="10415" max="10416" width="16.7109375" style="29" customWidth="1"/>
    <col min="10417" max="10417" width="23.85546875" style="29" bestFit="1" customWidth="1"/>
    <col min="10418" max="10653" width="9.140625" style="29"/>
    <col min="10654" max="10654" width="2.5703125" style="29" customWidth="1"/>
    <col min="10655" max="10655" width="7.7109375" style="29" customWidth="1"/>
    <col min="10656" max="10656" width="15.7109375" style="29" customWidth="1"/>
    <col min="10657" max="10657" width="57.85546875" style="29" customWidth="1"/>
    <col min="10658" max="10662" width="0" style="29" hidden="1" customWidth="1"/>
    <col min="10663" max="10663" width="8.5703125" style="29" customWidth="1"/>
    <col min="10664" max="10665" width="0" style="29" hidden="1" customWidth="1"/>
    <col min="10666" max="10666" width="23.5703125" style="29" bestFit="1" customWidth="1"/>
    <col min="10667" max="10667" width="16.5703125" style="29" customWidth="1"/>
    <col min="10668" max="10668" width="22.28515625" style="29" bestFit="1" customWidth="1"/>
    <col min="10669" max="10669" width="15.85546875" style="29" customWidth="1"/>
    <col min="10670" max="10670" width="22.28515625" style="29" bestFit="1" customWidth="1"/>
    <col min="10671" max="10672" width="16.7109375" style="29" customWidth="1"/>
    <col min="10673" max="10673" width="23.85546875" style="29" bestFit="1" customWidth="1"/>
    <col min="10674" max="10909" width="9.140625" style="29"/>
    <col min="10910" max="10910" width="2.5703125" style="29" customWidth="1"/>
    <col min="10911" max="10911" width="7.7109375" style="29" customWidth="1"/>
    <col min="10912" max="10912" width="15.7109375" style="29" customWidth="1"/>
    <col min="10913" max="10913" width="57.85546875" style="29" customWidth="1"/>
    <col min="10914" max="10918" width="0" style="29" hidden="1" customWidth="1"/>
    <col min="10919" max="10919" width="8.5703125" style="29" customWidth="1"/>
    <col min="10920" max="10921" width="0" style="29" hidden="1" customWidth="1"/>
    <col min="10922" max="10922" width="23.5703125" style="29" bestFit="1" customWidth="1"/>
    <col min="10923" max="10923" width="16.5703125" style="29" customWidth="1"/>
    <col min="10924" max="10924" width="22.28515625" style="29" bestFit="1" customWidth="1"/>
    <col min="10925" max="10925" width="15.85546875" style="29" customWidth="1"/>
    <col min="10926" max="10926" width="22.28515625" style="29" bestFit="1" customWidth="1"/>
    <col min="10927" max="10928" width="16.7109375" style="29" customWidth="1"/>
    <col min="10929" max="10929" width="23.85546875" style="29" bestFit="1" customWidth="1"/>
    <col min="10930" max="11165" width="9.140625" style="29"/>
    <col min="11166" max="11166" width="2.5703125" style="29" customWidth="1"/>
    <col min="11167" max="11167" width="7.7109375" style="29" customWidth="1"/>
    <col min="11168" max="11168" width="15.7109375" style="29" customWidth="1"/>
    <col min="11169" max="11169" width="57.85546875" style="29" customWidth="1"/>
    <col min="11170" max="11174" width="0" style="29" hidden="1" customWidth="1"/>
    <col min="11175" max="11175" width="8.5703125" style="29" customWidth="1"/>
    <col min="11176" max="11177" width="0" style="29" hidden="1" customWidth="1"/>
    <col min="11178" max="11178" width="23.5703125" style="29" bestFit="1" customWidth="1"/>
    <col min="11179" max="11179" width="16.5703125" style="29" customWidth="1"/>
    <col min="11180" max="11180" width="22.28515625" style="29" bestFit="1" customWidth="1"/>
    <col min="11181" max="11181" width="15.85546875" style="29" customWidth="1"/>
    <col min="11182" max="11182" width="22.28515625" style="29" bestFit="1" customWidth="1"/>
    <col min="11183" max="11184" width="16.7109375" style="29" customWidth="1"/>
    <col min="11185" max="11185" width="23.85546875" style="29" bestFit="1" customWidth="1"/>
    <col min="11186" max="11421" width="9.140625" style="29"/>
    <col min="11422" max="11422" width="2.5703125" style="29" customWidth="1"/>
    <col min="11423" max="11423" width="7.7109375" style="29" customWidth="1"/>
    <col min="11424" max="11424" width="15.7109375" style="29" customWidth="1"/>
    <col min="11425" max="11425" width="57.85546875" style="29" customWidth="1"/>
    <col min="11426" max="11430" width="0" style="29" hidden="1" customWidth="1"/>
    <col min="11431" max="11431" width="8.5703125" style="29" customWidth="1"/>
    <col min="11432" max="11433" width="0" style="29" hidden="1" customWidth="1"/>
    <col min="11434" max="11434" width="23.5703125" style="29" bestFit="1" customWidth="1"/>
    <col min="11435" max="11435" width="16.5703125" style="29" customWidth="1"/>
    <col min="11436" max="11436" width="22.28515625" style="29" bestFit="1" customWidth="1"/>
    <col min="11437" max="11437" width="15.85546875" style="29" customWidth="1"/>
    <col min="11438" max="11438" width="22.28515625" style="29" bestFit="1" customWidth="1"/>
    <col min="11439" max="11440" width="16.7109375" style="29" customWidth="1"/>
    <col min="11441" max="11441" width="23.85546875" style="29" bestFit="1" customWidth="1"/>
    <col min="11442" max="11677" width="9.140625" style="29"/>
    <col min="11678" max="11678" width="2.5703125" style="29" customWidth="1"/>
    <col min="11679" max="11679" width="7.7109375" style="29" customWidth="1"/>
    <col min="11680" max="11680" width="15.7109375" style="29" customWidth="1"/>
    <col min="11681" max="11681" width="57.85546875" style="29" customWidth="1"/>
    <col min="11682" max="11686" width="0" style="29" hidden="1" customWidth="1"/>
    <col min="11687" max="11687" width="8.5703125" style="29" customWidth="1"/>
    <col min="11688" max="11689" width="0" style="29" hidden="1" customWidth="1"/>
    <col min="11690" max="11690" width="23.5703125" style="29" bestFit="1" customWidth="1"/>
    <col min="11691" max="11691" width="16.5703125" style="29" customWidth="1"/>
    <col min="11692" max="11692" width="22.28515625" style="29" bestFit="1" customWidth="1"/>
    <col min="11693" max="11693" width="15.85546875" style="29" customWidth="1"/>
    <col min="11694" max="11694" width="22.28515625" style="29" bestFit="1" customWidth="1"/>
    <col min="11695" max="11696" width="16.7109375" style="29" customWidth="1"/>
    <col min="11697" max="11697" width="23.85546875" style="29" bestFit="1" customWidth="1"/>
    <col min="11698" max="11933" width="9.140625" style="29"/>
    <col min="11934" max="11934" width="2.5703125" style="29" customWidth="1"/>
    <col min="11935" max="11935" width="7.7109375" style="29" customWidth="1"/>
    <col min="11936" max="11936" width="15.7109375" style="29" customWidth="1"/>
    <col min="11937" max="11937" width="57.85546875" style="29" customWidth="1"/>
    <col min="11938" max="11942" width="0" style="29" hidden="1" customWidth="1"/>
    <col min="11943" max="11943" width="8.5703125" style="29" customWidth="1"/>
    <col min="11944" max="11945" width="0" style="29" hidden="1" customWidth="1"/>
    <col min="11946" max="11946" width="23.5703125" style="29" bestFit="1" customWidth="1"/>
    <col min="11947" max="11947" width="16.5703125" style="29" customWidth="1"/>
    <col min="11948" max="11948" width="22.28515625" style="29" bestFit="1" customWidth="1"/>
    <col min="11949" max="11949" width="15.85546875" style="29" customWidth="1"/>
    <col min="11950" max="11950" width="22.28515625" style="29" bestFit="1" customWidth="1"/>
    <col min="11951" max="11952" width="16.7109375" style="29" customWidth="1"/>
    <col min="11953" max="11953" width="23.85546875" style="29" bestFit="1" customWidth="1"/>
    <col min="11954" max="12189" width="9.140625" style="29"/>
    <col min="12190" max="12190" width="2.5703125" style="29" customWidth="1"/>
    <col min="12191" max="12191" width="7.7109375" style="29" customWidth="1"/>
    <col min="12192" max="12192" width="15.7109375" style="29" customWidth="1"/>
    <col min="12193" max="12193" width="57.85546875" style="29" customWidth="1"/>
    <col min="12194" max="12198" width="0" style="29" hidden="1" customWidth="1"/>
    <col min="12199" max="12199" width="8.5703125" style="29" customWidth="1"/>
    <col min="12200" max="12201" width="0" style="29" hidden="1" customWidth="1"/>
    <col min="12202" max="12202" width="23.5703125" style="29" bestFit="1" customWidth="1"/>
    <col min="12203" max="12203" width="16.5703125" style="29" customWidth="1"/>
    <col min="12204" max="12204" width="22.28515625" style="29" bestFit="1" customWidth="1"/>
    <col min="12205" max="12205" width="15.85546875" style="29" customWidth="1"/>
    <col min="12206" max="12206" width="22.28515625" style="29" bestFit="1" customWidth="1"/>
    <col min="12207" max="12208" width="16.7109375" style="29" customWidth="1"/>
    <col min="12209" max="12209" width="23.85546875" style="29" bestFit="1" customWidth="1"/>
    <col min="12210" max="12445" width="9.140625" style="29"/>
    <col min="12446" max="12446" width="2.5703125" style="29" customWidth="1"/>
    <col min="12447" max="12447" width="7.7109375" style="29" customWidth="1"/>
    <col min="12448" max="12448" width="15.7109375" style="29" customWidth="1"/>
    <col min="12449" max="12449" width="57.85546875" style="29" customWidth="1"/>
    <col min="12450" max="12454" width="0" style="29" hidden="1" customWidth="1"/>
    <col min="12455" max="12455" width="8.5703125" style="29" customWidth="1"/>
    <col min="12456" max="12457" width="0" style="29" hidden="1" customWidth="1"/>
    <col min="12458" max="12458" width="23.5703125" style="29" bestFit="1" customWidth="1"/>
    <col min="12459" max="12459" width="16.5703125" style="29" customWidth="1"/>
    <col min="12460" max="12460" width="22.28515625" style="29" bestFit="1" customWidth="1"/>
    <col min="12461" max="12461" width="15.85546875" style="29" customWidth="1"/>
    <col min="12462" max="12462" width="22.28515625" style="29" bestFit="1" customWidth="1"/>
    <col min="12463" max="12464" width="16.7109375" style="29" customWidth="1"/>
    <col min="12465" max="12465" width="23.85546875" style="29" bestFit="1" customWidth="1"/>
    <col min="12466" max="12701" width="9.140625" style="29"/>
    <col min="12702" max="12702" width="2.5703125" style="29" customWidth="1"/>
    <col min="12703" max="12703" width="7.7109375" style="29" customWidth="1"/>
    <col min="12704" max="12704" width="15.7109375" style="29" customWidth="1"/>
    <col min="12705" max="12705" width="57.85546875" style="29" customWidth="1"/>
    <col min="12706" max="12710" width="0" style="29" hidden="1" customWidth="1"/>
    <col min="12711" max="12711" width="8.5703125" style="29" customWidth="1"/>
    <col min="12712" max="12713" width="0" style="29" hidden="1" customWidth="1"/>
    <col min="12714" max="12714" width="23.5703125" style="29" bestFit="1" customWidth="1"/>
    <col min="12715" max="12715" width="16.5703125" style="29" customWidth="1"/>
    <col min="12716" max="12716" width="22.28515625" style="29" bestFit="1" customWidth="1"/>
    <col min="12717" max="12717" width="15.85546875" style="29" customWidth="1"/>
    <col min="12718" max="12718" width="22.28515625" style="29" bestFit="1" customWidth="1"/>
    <col min="12719" max="12720" width="16.7109375" style="29" customWidth="1"/>
    <col min="12721" max="12721" width="23.85546875" style="29" bestFit="1" customWidth="1"/>
    <col min="12722" max="12957" width="9.140625" style="29"/>
    <col min="12958" max="12958" width="2.5703125" style="29" customWidth="1"/>
    <col min="12959" max="12959" width="7.7109375" style="29" customWidth="1"/>
    <col min="12960" max="12960" width="15.7109375" style="29" customWidth="1"/>
    <col min="12961" max="12961" width="57.85546875" style="29" customWidth="1"/>
    <col min="12962" max="12966" width="0" style="29" hidden="1" customWidth="1"/>
    <col min="12967" max="12967" width="8.5703125" style="29" customWidth="1"/>
    <col min="12968" max="12969" width="0" style="29" hidden="1" customWidth="1"/>
    <col min="12970" max="12970" width="23.5703125" style="29" bestFit="1" customWidth="1"/>
    <col min="12971" max="12971" width="16.5703125" style="29" customWidth="1"/>
    <col min="12972" max="12972" width="22.28515625" style="29" bestFit="1" customWidth="1"/>
    <col min="12973" max="12973" width="15.85546875" style="29" customWidth="1"/>
    <col min="12974" max="12974" width="22.28515625" style="29" bestFit="1" customWidth="1"/>
    <col min="12975" max="12976" width="16.7109375" style="29" customWidth="1"/>
    <col min="12977" max="12977" width="23.85546875" style="29" bestFit="1" customWidth="1"/>
    <col min="12978" max="13213" width="9.140625" style="29"/>
    <col min="13214" max="13214" width="2.5703125" style="29" customWidth="1"/>
    <col min="13215" max="13215" width="7.7109375" style="29" customWidth="1"/>
    <col min="13216" max="13216" width="15.7109375" style="29" customWidth="1"/>
    <col min="13217" max="13217" width="57.85546875" style="29" customWidth="1"/>
    <col min="13218" max="13222" width="0" style="29" hidden="1" customWidth="1"/>
    <col min="13223" max="13223" width="8.5703125" style="29" customWidth="1"/>
    <col min="13224" max="13225" width="0" style="29" hidden="1" customWidth="1"/>
    <col min="13226" max="13226" width="23.5703125" style="29" bestFit="1" customWidth="1"/>
    <col min="13227" max="13227" width="16.5703125" style="29" customWidth="1"/>
    <col min="13228" max="13228" width="22.28515625" style="29" bestFit="1" customWidth="1"/>
    <col min="13229" max="13229" width="15.85546875" style="29" customWidth="1"/>
    <col min="13230" max="13230" width="22.28515625" style="29" bestFit="1" customWidth="1"/>
    <col min="13231" max="13232" width="16.7109375" style="29" customWidth="1"/>
    <col min="13233" max="13233" width="23.85546875" style="29" bestFit="1" customWidth="1"/>
    <col min="13234" max="13469" width="9.140625" style="29"/>
    <col min="13470" max="13470" width="2.5703125" style="29" customWidth="1"/>
    <col min="13471" max="13471" width="7.7109375" style="29" customWidth="1"/>
    <col min="13472" max="13472" width="15.7109375" style="29" customWidth="1"/>
    <col min="13473" max="13473" width="57.85546875" style="29" customWidth="1"/>
    <col min="13474" max="13478" width="0" style="29" hidden="1" customWidth="1"/>
    <col min="13479" max="13479" width="8.5703125" style="29" customWidth="1"/>
    <col min="13480" max="13481" width="0" style="29" hidden="1" customWidth="1"/>
    <col min="13482" max="13482" width="23.5703125" style="29" bestFit="1" customWidth="1"/>
    <col min="13483" max="13483" width="16.5703125" style="29" customWidth="1"/>
    <col min="13484" max="13484" width="22.28515625" style="29" bestFit="1" customWidth="1"/>
    <col min="13485" max="13485" width="15.85546875" style="29" customWidth="1"/>
    <col min="13486" max="13486" width="22.28515625" style="29" bestFit="1" customWidth="1"/>
    <col min="13487" max="13488" width="16.7109375" style="29" customWidth="1"/>
    <col min="13489" max="13489" width="23.85546875" style="29" bestFit="1" customWidth="1"/>
    <col min="13490" max="13725" width="9.140625" style="29"/>
    <col min="13726" max="13726" width="2.5703125" style="29" customWidth="1"/>
    <col min="13727" max="13727" width="7.7109375" style="29" customWidth="1"/>
    <col min="13728" max="13728" width="15.7109375" style="29" customWidth="1"/>
    <col min="13729" max="13729" width="57.85546875" style="29" customWidth="1"/>
    <col min="13730" max="13734" width="0" style="29" hidden="1" customWidth="1"/>
    <col min="13735" max="13735" width="8.5703125" style="29" customWidth="1"/>
    <col min="13736" max="13737" width="0" style="29" hidden="1" customWidth="1"/>
    <col min="13738" max="13738" width="23.5703125" style="29" bestFit="1" customWidth="1"/>
    <col min="13739" max="13739" width="16.5703125" style="29" customWidth="1"/>
    <col min="13740" max="13740" width="22.28515625" style="29" bestFit="1" customWidth="1"/>
    <col min="13741" max="13741" width="15.85546875" style="29" customWidth="1"/>
    <col min="13742" max="13742" width="22.28515625" style="29" bestFit="1" customWidth="1"/>
    <col min="13743" max="13744" width="16.7109375" style="29" customWidth="1"/>
    <col min="13745" max="13745" width="23.85546875" style="29" bestFit="1" customWidth="1"/>
    <col min="13746" max="13981" width="9.140625" style="29"/>
    <col min="13982" max="13982" width="2.5703125" style="29" customWidth="1"/>
    <col min="13983" max="13983" width="7.7109375" style="29" customWidth="1"/>
    <col min="13984" max="13984" width="15.7109375" style="29" customWidth="1"/>
    <col min="13985" max="13985" width="57.85546875" style="29" customWidth="1"/>
    <col min="13986" max="13990" width="0" style="29" hidden="1" customWidth="1"/>
    <col min="13991" max="13991" width="8.5703125" style="29" customWidth="1"/>
    <col min="13992" max="13993" width="0" style="29" hidden="1" customWidth="1"/>
    <col min="13994" max="13994" width="23.5703125" style="29" bestFit="1" customWidth="1"/>
    <col min="13995" max="13995" width="16.5703125" style="29" customWidth="1"/>
    <col min="13996" max="13996" width="22.28515625" style="29" bestFit="1" customWidth="1"/>
    <col min="13997" max="13997" width="15.85546875" style="29" customWidth="1"/>
    <col min="13998" max="13998" width="22.28515625" style="29" bestFit="1" customWidth="1"/>
    <col min="13999" max="14000" width="16.7109375" style="29" customWidth="1"/>
    <col min="14001" max="14001" width="23.85546875" style="29" bestFit="1" customWidth="1"/>
    <col min="14002" max="14237" width="9.140625" style="29"/>
    <col min="14238" max="14238" width="2.5703125" style="29" customWidth="1"/>
    <col min="14239" max="14239" width="7.7109375" style="29" customWidth="1"/>
    <col min="14240" max="14240" width="15.7109375" style="29" customWidth="1"/>
    <col min="14241" max="14241" width="57.85546875" style="29" customWidth="1"/>
    <col min="14242" max="14246" width="0" style="29" hidden="1" customWidth="1"/>
    <col min="14247" max="14247" width="8.5703125" style="29" customWidth="1"/>
    <col min="14248" max="14249" width="0" style="29" hidden="1" customWidth="1"/>
    <col min="14250" max="14250" width="23.5703125" style="29" bestFit="1" customWidth="1"/>
    <col min="14251" max="14251" width="16.5703125" style="29" customWidth="1"/>
    <col min="14252" max="14252" width="22.28515625" style="29" bestFit="1" customWidth="1"/>
    <col min="14253" max="14253" width="15.85546875" style="29" customWidth="1"/>
    <col min="14254" max="14254" width="22.28515625" style="29" bestFit="1" customWidth="1"/>
    <col min="14255" max="14256" width="16.7109375" style="29" customWidth="1"/>
    <col min="14257" max="14257" width="23.85546875" style="29" bestFit="1" customWidth="1"/>
    <col min="14258" max="16384" width="9.140625" style="29"/>
  </cols>
  <sheetData>
    <row r="2" spans="2:9" ht="18.75" thickBot="1" x14ac:dyDescent="0.3"/>
    <row r="3" spans="2:9" s="17" customFormat="1" ht="20.25" x14ac:dyDescent="0.25">
      <c r="B3" s="187" t="s">
        <v>478</v>
      </c>
      <c r="C3" s="188"/>
      <c r="D3" s="188"/>
      <c r="E3" s="188"/>
      <c r="F3" s="188"/>
      <c r="G3" s="188"/>
      <c r="H3" s="189"/>
    </row>
    <row r="4" spans="2:9" s="17" customFormat="1" ht="16.5" x14ac:dyDescent="0.25">
      <c r="B4" s="185" t="s">
        <v>548</v>
      </c>
      <c r="C4" s="186"/>
      <c r="D4" s="190" t="s">
        <v>478</v>
      </c>
      <c r="E4" s="190"/>
      <c r="F4" s="190"/>
      <c r="G4" s="190"/>
      <c r="H4" s="191"/>
    </row>
    <row r="5" spans="2:9" s="17" customFormat="1" ht="16.5" x14ac:dyDescent="0.25">
      <c r="B5" s="185" t="s">
        <v>549</v>
      </c>
      <c r="C5" s="186"/>
      <c r="D5" s="190" t="s">
        <v>479</v>
      </c>
      <c r="E5" s="190"/>
      <c r="F5" s="190"/>
      <c r="G5" s="190"/>
      <c r="H5" s="191"/>
    </row>
    <row r="6" spans="2:9" s="17" customFormat="1" ht="16.5" x14ac:dyDescent="0.25">
      <c r="B6" s="185" t="s">
        <v>550</v>
      </c>
      <c r="C6" s="186"/>
      <c r="D6" s="18" t="s">
        <v>539</v>
      </c>
      <c r="E6" s="18"/>
      <c r="F6" s="99"/>
      <c r="G6" s="18"/>
      <c r="H6" s="180"/>
    </row>
    <row r="7" spans="2:9" s="17" customFormat="1" ht="16.5" x14ac:dyDescent="0.25">
      <c r="B7" s="185" t="s">
        <v>551</v>
      </c>
      <c r="C7" s="186"/>
      <c r="D7" s="190"/>
      <c r="E7" s="190"/>
      <c r="F7" s="190"/>
      <c r="G7" s="190"/>
      <c r="H7" s="191"/>
    </row>
    <row r="8" spans="2:9" s="17" customFormat="1" ht="16.5" x14ac:dyDescent="0.25">
      <c r="B8" s="185" t="s">
        <v>552</v>
      </c>
      <c r="C8" s="186"/>
      <c r="D8" s="190"/>
      <c r="E8" s="190"/>
      <c r="F8" s="190"/>
      <c r="G8" s="190"/>
      <c r="H8" s="191"/>
    </row>
    <row r="9" spans="2:9" s="17" customFormat="1" ht="20.25" customHeight="1" x14ac:dyDescent="0.25">
      <c r="B9" s="197" t="s">
        <v>1007</v>
      </c>
      <c r="C9" s="198"/>
      <c r="D9" s="198"/>
      <c r="E9" s="198"/>
      <c r="F9" s="198"/>
      <c r="G9" s="198"/>
      <c r="H9" s="199"/>
    </row>
    <row r="10" spans="2:9" s="21" customFormat="1" ht="40.5" customHeight="1" x14ac:dyDescent="0.25">
      <c r="B10" s="31" t="s">
        <v>553</v>
      </c>
      <c r="C10" s="32"/>
      <c r="D10" s="33" t="s">
        <v>480</v>
      </c>
      <c r="E10" s="19" t="s">
        <v>481</v>
      </c>
      <c r="F10" s="100" t="s">
        <v>482</v>
      </c>
      <c r="G10" s="20" t="s">
        <v>483</v>
      </c>
      <c r="H10" s="34" t="s">
        <v>571</v>
      </c>
    </row>
    <row r="11" spans="2:9" s="36" customFormat="1" ht="26.25" customHeight="1" x14ac:dyDescent="0.25">
      <c r="B11" s="37" t="s">
        <v>513</v>
      </c>
      <c r="C11" s="38"/>
      <c r="D11" s="39" t="s">
        <v>554</v>
      </c>
      <c r="E11" s="40"/>
      <c r="F11" s="101"/>
      <c r="G11" s="41"/>
      <c r="H11" s="42">
        <v>0</v>
      </c>
    </row>
    <row r="12" spans="2:9" s="115" customFormat="1" ht="15.75" x14ac:dyDescent="0.25">
      <c r="B12" s="47" t="s">
        <v>514</v>
      </c>
      <c r="C12" s="3" t="s">
        <v>0</v>
      </c>
      <c r="D12" s="58" t="s">
        <v>1</v>
      </c>
      <c r="E12" s="59" t="s">
        <v>755</v>
      </c>
      <c r="F12" s="102">
        <v>16</v>
      </c>
      <c r="G12" s="58"/>
      <c r="H12" s="60">
        <v>0</v>
      </c>
      <c r="I12" s="174"/>
    </row>
    <row r="13" spans="2:9" s="115" customFormat="1" ht="30" x14ac:dyDescent="0.25">
      <c r="B13" s="47" t="s">
        <v>515</v>
      </c>
      <c r="C13" s="118" t="s">
        <v>1002</v>
      </c>
      <c r="D13" s="58" t="s">
        <v>1001</v>
      </c>
      <c r="E13" s="59" t="s">
        <v>508</v>
      </c>
      <c r="F13" s="102">
        <v>1</v>
      </c>
      <c r="G13" s="58"/>
      <c r="H13" s="60">
        <v>0</v>
      </c>
    </row>
    <row r="14" spans="2:9" s="36" customFormat="1" x14ac:dyDescent="0.25">
      <c r="B14" s="37" t="s">
        <v>516</v>
      </c>
      <c r="C14" s="43"/>
      <c r="D14" s="39" t="s">
        <v>555</v>
      </c>
      <c r="E14" s="40"/>
      <c r="F14" s="103"/>
      <c r="G14" s="44"/>
      <c r="H14" s="45">
        <v>0</v>
      </c>
    </row>
    <row r="15" spans="2:9" s="115" customFormat="1" ht="15.75" x14ac:dyDescent="0.25">
      <c r="B15" s="47" t="s">
        <v>517</v>
      </c>
      <c r="C15" s="118" t="s">
        <v>3</v>
      </c>
      <c r="D15" s="86" t="s">
        <v>4</v>
      </c>
      <c r="E15" s="116" t="s">
        <v>760</v>
      </c>
      <c r="F15" s="102">
        <v>24</v>
      </c>
      <c r="G15" s="86"/>
      <c r="H15" s="60">
        <v>0</v>
      </c>
    </row>
    <row r="16" spans="2:9" s="115" customFormat="1" ht="30" x14ac:dyDescent="0.25">
      <c r="B16" s="47" t="s">
        <v>518</v>
      </c>
      <c r="C16" s="118" t="s">
        <v>5</v>
      </c>
      <c r="D16" s="86" t="s">
        <v>6</v>
      </c>
      <c r="E16" s="116" t="s">
        <v>760</v>
      </c>
      <c r="F16" s="102">
        <v>12</v>
      </c>
      <c r="G16" s="86"/>
      <c r="H16" s="60">
        <v>0</v>
      </c>
    </row>
    <row r="17" spans="2:8" s="115" customFormat="1" ht="45" x14ac:dyDescent="0.25">
      <c r="B17" s="47" t="s">
        <v>519</v>
      </c>
      <c r="C17" s="118" t="s">
        <v>7</v>
      </c>
      <c r="D17" s="86" t="s">
        <v>8</v>
      </c>
      <c r="E17" s="116" t="s">
        <v>760</v>
      </c>
      <c r="F17" s="102">
        <v>24</v>
      </c>
      <c r="G17" s="86"/>
      <c r="H17" s="60">
        <v>0</v>
      </c>
    </row>
    <row r="18" spans="2:8" s="115" customFormat="1" ht="24.75" customHeight="1" x14ac:dyDescent="0.25">
      <c r="B18" s="47" t="s">
        <v>520</v>
      </c>
      <c r="C18" s="118" t="s">
        <v>9</v>
      </c>
      <c r="D18" s="86" t="s">
        <v>10</v>
      </c>
      <c r="E18" s="116" t="s">
        <v>760</v>
      </c>
      <c r="F18" s="102">
        <v>36</v>
      </c>
      <c r="G18" s="86"/>
      <c r="H18" s="60">
        <v>0</v>
      </c>
    </row>
    <row r="19" spans="2:8" s="115" customFormat="1" ht="15.75" x14ac:dyDescent="0.25">
      <c r="B19" s="47" t="s">
        <v>634</v>
      </c>
      <c r="C19" s="118" t="s">
        <v>11</v>
      </c>
      <c r="D19" s="86" t="s">
        <v>12</v>
      </c>
      <c r="E19" s="116" t="s">
        <v>756</v>
      </c>
      <c r="F19" s="102">
        <v>12500</v>
      </c>
      <c r="G19" s="86"/>
      <c r="H19" s="60">
        <v>0</v>
      </c>
    </row>
    <row r="20" spans="2:8" s="115" customFormat="1" ht="15.75" x14ac:dyDescent="0.25">
      <c r="B20" s="47" t="s">
        <v>635</v>
      </c>
      <c r="C20" s="118" t="s">
        <v>13</v>
      </c>
      <c r="D20" s="86" t="s">
        <v>14</v>
      </c>
      <c r="E20" s="116" t="s">
        <v>756</v>
      </c>
      <c r="F20" s="102">
        <v>280</v>
      </c>
      <c r="G20" s="86"/>
      <c r="H20" s="60">
        <v>0</v>
      </c>
    </row>
    <row r="21" spans="2:8" s="115" customFormat="1" ht="30" x14ac:dyDescent="0.25">
      <c r="B21" s="47" t="s">
        <v>636</v>
      </c>
      <c r="C21" s="118" t="s">
        <v>15</v>
      </c>
      <c r="D21" s="86" t="s">
        <v>16</v>
      </c>
      <c r="E21" s="116" t="s">
        <v>757</v>
      </c>
      <c r="F21" s="102">
        <v>7200</v>
      </c>
      <c r="G21" s="86"/>
      <c r="H21" s="60">
        <v>0</v>
      </c>
    </row>
    <row r="22" spans="2:8" s="115" customFormat="1" ht="15.75" x14ac:dyDescent="0.25">
      <c r="B22" s="47" t="s">
        <v>766</v>
      </c>
      <c r="C22" s="118" t="s">
        <v>17</v>
      </c>
      <c r="D22" s="86" t="s">
        <v>18</v>
      </c>
      <c r="E22" s="116" t="s">
        <v>761</v>
      </c>
      <c r="F22" s="102">
        <v>1200</v>
      </c>
      <c r="G22" s="86"/>
      <c r="H22" s="60">
        <v>0</v>
      </c>
    </row>
    <row r="23" spans="2:8" s="115" customFormat="1" ht="15.75" x14ac:dyDescent="0.25">
      <c r="B23" s="47" t="s">
        <v>767</v>
      </c>
      <c r="C23" s="118" t="s">
        <v>19</v>
      </c>
      <c r="D23" s="86" t="s">
        <v>20</v>
      </c>
      <c r="E23" s="116" t="s">
        <v>756</v>
      </c>
      <c r="F23" s="102">
        <v>24</v>
      </c>
      <c r="G23" s="86"/>
      <c r="H23" s="60">
        <v>0</v>
      </c>
    </row>
    <row r="24" spans="2:8" s="46" customFormat="1" x14ac:dyDescent="0.25">
      <c r="B24" s="37" t="s">
        <v>521</v>
      </c>
      <c r="C24" s="43"/>
      <c r="D24" s="39" t="s">
        <v>977</v>
      </c>
      <c r="E24" s="40"/>
      <c r="F24" s="103"/>
      <c r="G24" s="44"/>
      <c r="H24" s="45">
        <v>0</v>
      </c>
    </row>
    <row r="25" spans="2:8" s="115" customFormat="1" ht="15.75" x14ac:dyDescent="0.25">
      <c r="B25" s="47" t="s">
        <v>522</v>
      </c>
      <c r="C25" s="118" t="s">
        <v>30</v>
      </c>
      <c r="D25" s="86" t="s">
        <v>31</v>
      </c>
      <c r="E25" s="116" t="s">
        <v>756</v>
      </c>
      <c r="F25" s="102">
        <v>45</v>
      </c>
      <c r="G25" s="86"/>
      <c r="H25" s="60">
        <v>0</v>
      </c>
    </row>
    <row r="26" spans="2:8" s="115" customFormat="1" ht="15.75" x14ac:dyDescent="0.25">
      <c r="B26" s="47" t="s">
        <v>768</v>
      </c>
      <c r="C26" s="118" t="s">
        <v>34</v>
      </c>
      <c r="D26" s="86" t="s">
        <v>35</v>
      </c>
      <c r="E26" s="116" t="s">
        <v>762</v>
      </c>
      <c r="F26" s="102">
        <v>1600</v>
      </c>
      <c r="G26" s="86"/>
      <c r="H26" s="60">
        <v>0</v>
      </c>
    </row>
    <row r="27" spans="2:8" s="115" customFormat="1" ht="15.75" x14ac:dyDescent="0.25">
      <c r="B27" s="47" t="s">
        <v>769</v>
      </c>
      <c r="C27" s="118" t="s">
        <v>37</v>
      </c>
      <c r="D27" s="86" t="s">
        <v>492</v>
      </c>
      <c r="E27" s="116" t="s">
        <v>758</v>
      </c>
      <c r="F27" s="102">
        <v>20</v>
      </c>
      <c r="G27" s="86"/>
      <c r="H27" s="60">
        <v>0</v>
      </c>
    </row>
    <row r="28" spans="2:8" s="115" customFormat="1" ht="15.75" x14ac:dyDescent="0.25">
      <c r="B28" s="47" t="s">
        <v>770</v>
      </c>
      <c r="C28" s="118" t="s">
        <v>541</v>
      </c>
      <c r="D28" s="86" t="s">
        <v>44</v>
      </c>
      <c r="E28" s="116" t="s">
        <v>757</v>
      </c>
      <c r="F28" s="102">
        <v>30</v>
      </c>
      <c r="G28" s="86"/>
      <c r="H28" s="60">
        <v>0</v>
      </c>
    </row>
    <row r="29" spans="2:8" s="46" customFormat="1" x14ac:dyDescent="0.25">
      <c r="B29" s="37" t="s">
        <v>523</v>
      </c>
      <c r="C29" s="43"/>
      <c r="D29" s="39" t="s">
        <v>978</v>
      </c>
      <c r="E29" s="40"/>
      <c r="F29" s="103"/>
      <c r="G29" s="44"/>
      <c r="H29" s="45">
        <v>0</v>
      </c>
    </row>
    <row r="30" spans="2:8" s="115" customFormat="1" ht="15.75" x14ac:dyDescent="0.25">
      <c r="B30" s="47" t="s">
        <v>524</v>
      </c>
      <c r="C30" s="118" t="s">
        <v>32</v>
      </c>
      <c r="D30" s="86" t="s">
        <v>33</v>
      </c>
      <c r="E30" s="116" t="s">
        <v>756</v>
      </c>
      <c r="F30" s="102">
        <v>35</v>
      </c>
      <c r="G30" s="86"/>
      <c r="H30" s="60">
        <v>0</v>
      </c>
    </row>
    <row r="31" spans="2:8" s="115" customFormat="1" ht="15.75" x14ac:dyDescent="0.25">
      <c r="B31" s="47" t="s">
        <v>525</v>
      </c>
      <c r="C31" s="118" t="s">
        <v>34</v>
      </c>
      <c r="D31" s="86" t="s">
        <v>35</v>
      </c>
      <c r="E31" s="116" t="s">
        <v>762</v>
      </c>
      <c r="F31" s="102">
        <v>1200</v>
      </c>
      <c r="G31" s="86"/>
      <c r="H31" s="60">
        <v>0</v>
      </c>
    </row>
    <row r="32" spans="2:8" s="115" customFormat="1" ht="15.75" x14ac:dyDescent="0.25">
      <c r="B32" s="47" t="s">
        <v>771</v>
      </c>
      <c r="C32" s="118" t="s">
        <v>37</v>
      </c>
      <c r="D32" s="86" t="s">
        <v>492</v>
      </c>
      <c r="E32" s="116" t="s">
        <v>758</v>
      </c>
      <c r="F32" s="102">
        <v>15</v>
      </c>
      <c r="G32" s="86"/>
      <c r="H32" s="60">
        <v>0</v>
      </c>
    </row>
    <row r="33" spans="2:12" s="46" customFormat="1" x14ac:dyDescent="0.25">
      <c r="B33" s="37" t="s">
        <v>526</v>
      </c>
      <c r="C33" s="43"/>
      <c r="D33" s="39" t="s">
        <v>556</v>
      </c>
      <c r="E33" s="40"/>
      <c r="F33" s="103"/>
      <c r="G33" s="44"/>
      <c r="H33" s="45">
        <v>0</v>
      </c>
    </row>
    <row r="34" spans="2:12" s="115" customFormat="1" ht="15.75" x14ac:dyDescent="0.25">
      <c r="B34" s="47" t="s">
        <v>527</v>
      </c>
      <c r="C34" s="54" t="s">
        <v>557</v>
      </c>
      <c r="D34" s="49" t="s">
        <v>556</v>
      </c>
      <c r="E34" s="50" t="s">
        <v>508</v>
      </c>
      <c r="F34" s="104">
        <v>1</v>
      </c>
      <c r="G34" s="51"/>
      <c r="H34" s="52">
        <v>0</v>
      </c>
      <c r="J34" s="196"/>
      <c r="K34" s="196"/>
      <c r="L34" s="196"/>
    </row>
    <row r="35" spans="2:12" s="46" customFormat="1" x14ac:dyDescent="0.25">
      <c r="B35" s="37" t="s">
        <v>528</v>
      </c>
      <c r="C35" s="43"/>
      <c r="D35" s="39" t="s">
        <v>720</v>
      </c>
      <c r="E35" s="40"/>
      <c r="F35" s="103"/>
      <c r="G35" s="44"/>
      <c r="H35" s="45">
        <v>0</v>
      </c>
    </row>
    <row r="36" spans="2:12" s="21" customFormat="1" ht="30" x14ac:dyDescent="0.25">
      <c r="B36" s="22" t="s">
        <v>529</v>
      </c>
      <c r="C36" s="118" t="s">
        <v>23</v>
      </c>
      <c r="D36" s="86" t="s">
        <v>24</v>
      </c>
      <c r="E36" s="116" t="s">
        <v>758</v>
      </c>
      <c r="F36" s="102">
        <v>360</v>
      </c>
      <c r="G36" s="86"/>
      <c r="H36" s="60">
        <v>0</v>
      </c>
    </row>
    <row r="37" spans="2:12" s="21" customFormat="1" ht="45" x14ac:dyDescent="0.25">
      <c r="B37" s="22" t="s">
        <v>530</v>
      </c>
      <c r="C37" s="118" t="s">
        <v>25</v>
      </c>
      <c r="D37" s="86" t="s">
        <v>26</v>
      </c>
      <c r="E37" s="116" t="s">
        <v>758</v>
      </c>
      <c r="F37" s="102">
        <v>360</v>
      </c>
      <c r="G37" s="86"/>
      <c r="H37" s="60">
        <v>0</v>
      </c>
    </row>
    <row r="38" spans="2:12" s="46" customFormat="1" x14ac:dyDescent="0.25">
      <c r="B38" s="37" t="s">
        <v>531</v>
      </c>
      <c r="C38" s="43"/>
      <c r="D38" s="39" t="s">
        <v>721</v>
      </c>
      <c r="E38" s="40"/>
      <c r="F38" s="103"/>
      <c r="G38" s="44"/>
      <c r="H38" s="45">
        <v>0</v>
      </c>
    </row>
    <row r="39" spans="2:12" s="61" customFormat="1" ht="30" x14ac:dyDescent="0.25">
      <c r="B39" s="56" t="s">
        <v>772</v>
      </c>
      <c r="C39" s="63" t="s">
        <v>58</v>
      </c>
      <c r="D39" s="86" t="s">
        <v>59</v>
      </c>
      <c r="E39" s="116" t="s">
        <v>762</v>
      </c>
      <c r="F39" s="102">
        <v>7220</v>
      </c>
      <c r="G39" s="86"/>
      <c r="H39" s="60">
        <v>0</v>
      </c>
    </row>
    <row r="40" spans="2:12" s="61" customFormat="1" ht="36" customHeight="1" x14ac:dyDescent="0.25">
      <c r="B40" s="56" t="s">
        <v>773</v>
      </c>
      <c r="C40" s="63" t="s">
        <v>60</v>
      </c>
      <c r="D40" s="86" t="s">
        <v>61</v>
      </c>
      <c r="E40" s="116" t="s">
        <v>756</v>
      </c>
      <c r="F40" s="102">
        <v>350</v>
      </c>
      <c r="G40" s="86"/>
      <c r="H40" s="60">
        <v>0</v>
      </c>
    </row>
    <row r="41" spans="2:12" s="61" customFormat="1" ht="15.75" x14ac:dyDescent="0.25">
      <c r="B41" s="56" t="s">
        <v>774</v>
      </c>
      <c r="C41" s="63" t="s">
        <v>62</v>
      </c>
      <c r="D41" s="86" t="s">
        <v>63</v>
      </c>
      <c r="E41" s="116" t="s">
        <v>757</v>
      </c>
      <c r="F41" s="102">
        <v>155</v>
      </c>
      <c r="G41" s="86"/>
      <c r="H41" s="60">
        <v>0</v>
      </c>
    </row>
    <row r="42" spans="2:12" s="61" customFormat="1" ht="15.75" x14ac:dyDescent="0.25">
      <c r="B42" s="56" t="s">
        <v>775</v>
      </c>
      <c r="C42" s="63" t="s">
        <v>64</v>
      </c>
      <c r="D42" s="86" t="s">
        <v>65</v>
      </c>
      <c r="E42" s="116" t="s">
        <v>757</v>
      </c>
      <c r="F42" s="102">
        <v>230</v>
      </c>
      <c r="G42" s="86"/>
      <c r="H42" s="60">
        <v>0</v>
      </c>
    </row>
    <row r="43" spans="2:12" s="61" customFormat="1" ht="15.75" x14ac:dyDescent="0.25">
      <c r="B43" s="56" t="s">
        <v>776</v>
      </c>
      <c r="C43" s="57" t="s">
        <v>178</v>
      </c>
      <c r="D43" s="58" t="s">
        <v>179</v>
      </c>
      <c r="E43" s="59" t="s">
        <v>762</v>
      </c>
      <c r="F43" s="102">
        <v>1800</v>
      </c>
      <c r="G43" s="58"/>
      <c r="H43" s="60">
        <v>0</v>
      </c>
    </row>
    <row r="44" spans="2:12" s="46" customFormat="1" x14ac:dyDescent="0.25">
      <c r="B44" s="37" t="s">
        <v>532</v>
      </c>
      <c r="C44" s="43"/>
      <c r="D44" s="39" t="s">
        <v>979</v>
      </c>
      <c r="E44" s="40"/>
      <c r="F44" s="103"/>
      <c r="G44" s="44"/>
      <c r="H44" s="45">
        <v>0</v>
      </c>
    </row>
    <row r="45" spans="2:12" s="61" customFormat="1" ht="30" x14ac:dyDescent="0.25">
      <c r="B45" s="56" t="s">
        <v>533</v>
      </c>
      <c r="C45" s="57" t="s">
        <v>98</v>
      </c>
      <c r="D45" s="58" t="s">
        <v>99</v>
      </c>
      <c r="E45" s="59" t="s">
        <v>756</v>
      </c>
      <c r="F45" s="102">
        <v>2272.73</v>
      </c>
      <c r="G45" s="58"/>
      <c r="H45" s="60">
        <v>0</v>
      </c>
    </row>
    <row r="46" spans="2:12" s="61" customFormat="1" ht="45" x14ac:dyDescent="0.25">
      <c r="B46" s="56" t="s">
        <v>534</v>
      </c>
      <c r="C46" s="63" t="s">
        <v>100</v>
      </c>
      <c r="D46" s="86" t="s">
        <v>101</v>
      </c>
      <c r="E46" s="116" t="s">
        <v>756</v>
      </c>
      <c r="F46" s="102">
        <v>350</v>
      </c>
      <c r="G46" s="86"/>
      <c r="H46" s="69">
        <v>0</v>
      </c>
    </row>
    <row r="47" spans="2:12" s="61" customFormat="1" ht="15.75" x14ac:dyDescent="0.25">
      <c r="B47" s="56" t="s">
        <v>535</v>
      </c>
      <c r="C47" s="57" t="s">
        <v>104</v>
      </c>
      <c r="D47" s="58" t="s">
        <v>105</v>
      </c>
      <c r="E47" s="59" t="s">
        <v>755</v>
      </c>
      <c r="F47" s="102">
        <v>392</v>
      </c>
      <c r="G47" s="58"/>
      <c r="H47" s="60">
        <v>0</v>
      </c>
    </row>
    <row r="48" spans="2:12" s="61" customFormat="1" ht="34.5" customHeight="1" x14ac:dyDescent="0.25">
      <c r="B48" s="56" t="s">
        <v>536</v>
      </c>
      <c r="C48" s="63" t="s">
        <v>56</v>
      </c>
      <c r="D48" s="86" t="s">
        <v>57</v>
      </c>
      <c r="E48" s="116" t="s">
        <v>756</v>
      </c>
      <c r="F48" s="102">
        <v>230</v>
      </c>
      <c r="G48" s="86"/>
      <c r="H48" s="69">
        <v>0</v>
      </c>
    </row>
    <row r="49" spans="2:8" s="46" customFormat="1" x14ac:dyDescent="0.25">
      <c r="B49" s="37" t="s">
        <v>560</v>
      </c>
      <c r="C49" s="43"/>
      <c r="D49" s="39" t="s">
        <v>558</v>
      </c>
      <c r="E49" s="40"/>
      <c r="F49" s="103"/>
      <c r="G49" s="44"/>
      <c r="H49" s="45">
        <v>0</v>
      </c>
    </row>
    <row r="50" spans="2:8" s="115" customFormat="1" ht="15.75" x14ac:dyDescent="0.25">
      <c r="B50" s="47" t="s">
        <v>637</v>
      </c>
      <c r="C50" s="54" t="s">
        <v>46</v>
      </c>
      <c r="D50" s="86" t="s">
        <v>47</v>
      </c>
      <c r="E50" s="116" t="s">
        <v>756</v>
      </c>
      <c r="F50" s="102">
        <v>120</v>
      </c>
      <c r="G50" s="86"/>
      <c r="H50" s="69">
        <v>0</v>
      </c>
    </row>
    <row r="51" spans="2:8" s="62" customFormat="1" ht="21.75" customHeight="1" x14ac:dyDescent="0.25">
      <c r="B51" s="47" t="s">
        <v>777</v>
      </c>
      <c r="C51" s="54" t="s">
        <v>48</v>
      </c>
      <c r="D51" s="86" t="s">
        <v>49</v>
      </c>
      <c r="E51" s="116" t="s">
        <v>756</v>
      </c>
      <c r="F51" s="102">
        <v>180</v>
      </c>
      <c r="G51" s="86"/>
      <c r="H51" s="69">
        <v>0</v>
      </c>
    </row>
    <row r="52" spans="2:8" s="115" customFormat="1" ht="15.75" x14ac:dyDescent="0.25">
      <c r="B52" s="47" t="s">
        <v>778</v>
      </c>
      <c r="C52" s="54" t="s">
        <v>52</v>
      </c>
      <c r="D52" s="86" t="s">
        <v>53</v>
      </c>
      <c r="E52" s="116" t="s">
        <v>758</v>
      </c>
      <c r="F52" s="102">
        <v>2.2999999999999998</v>
      </c>
      <c r="G52" s="86"/>
      <c r="H52" s="69">
        <v>0</v>
      </c>
    </row>
    <row r="53" spans="2:8" s="35" customFormat="1" x14ac:dyDescent="0.25">
      <c r="B53" s="37" t="s">
        <v>561</v>
      </c>
      <c r="C53" s="43"/>
      <c r="D53" s="39" t="s">
        <v>559</v>
      </c>
      <c r="E53" s="40"/>
      <c r="F53" s="103"/>
      <c r="G53" s="44"/>
      <c r="H53" s="45">
        <v>0</v>
      </c>
    </row>
    <row r="54" spans="2:8" s="61" customFormat="1" ht="15.75" x14ac:dyDescent="0.25">
      <c r="B54" s="56" t="s">
        <v>638</v>
      </c>
      <c r="C54" s="63" t="s">
        <v>70</v>
      </c>
      <c r="D54" s="86" t="s">
        <v>71</v>
      </c>
      <c r="E54" s="116" t="s">
        <v>756</v>
      </c>
      <c r="F54" s="102">
        <v>450</v>
      </c>
      <c r="G54" s="86"/>
      <c r="H54" s="60">
        <v>0</v>
      </c>
    </row>
    <row r="55" spans="2:8" s="61" customFormat="1" ht="15.75" x14ac:dyDescent="0.25">
      <c r="B55" s="56" t="s">
        <v>779</v>
      </c>
      <c r="C55" s="63" t="s">
        <v>72</v>
      </c>
      <c r="D55" s="86" t="s">
        <v>73</v>
      </c>
      <c r="E55" s="116" t="s">
        <v>756</v>
      </c>
      <c r="F55" s="102">
        <v>450</v>
      </c>
      <c r="G55" s="86"/>
      <c r="H55" s="60">
        <v>0</v>
      </c>
    </row>
    <row r="56" spans="2:8" s="61" customFormat="1" ht="15.75" x14ac:dyDescent="0.25">
      <c r="B56" s="56" t="s">
        <v>780</v>
      </c>
      <c r="C56" s="63" t="s">
        <v>74</v>
      </c>
      <c r="D56" s="86" t="s">
        <v>75</v>
      </c>
      <c r="E56" s="116" t="s">
        <v>756</v>
      </c>
      <c r="F56" s="102">
        <v>280</v>
      </c>
      <c r="G56" s="86"/>
      <c r="H56" s="60">
        <v>0</v>
      </c>
    </row>
    <row r="57" spans="2:8" s="115" customFormat="1" ht="36" customHeight="1" x14ac:dyDescent="0.25">
      <c r="B57" s="56" t="s">
        <v>781</v>
      </c>
      <c r="C57" s="54" t="s">
        <v>86</v>
      </c>
      <c r="D57" s="86" t="s">
        <v>87</v>
      </c>
      <c r="E57" s="116" t="s">
        <v>756</v>
      </c>
      <c r="F57" s="102">
        <v>160</v>
      </c>
      <c r="G57" s="86"/>
      <c r="H57" s="60">
        <v>0</v>
      </c>
    </row>
    <row r="58" spans="2:8" s="61" customFormat="1" ht="30" x14ac:dyDescent="0.25">
      <c r="B58" s="56" t="s">
        <v>782</v>
      </c>
      <c r="C58" s="63" t="s">
        <v>493</v>
      </c>
      <c r="D58" s="86" t="s">
        <v>494</v>
      </c>
      <c r="E58" s="116" t="s">
        <v>757</v>
      </c>
      <c r="F58" s="119">
        <v>35</v>
      </c>
      <c r="G58" s="86"/>
      <c r="H58" s="69">
        <v>0</v>
      </c>
    </row>
    <row r="59" spans="2:8" s="35" customFormat="1" x14ac:dyDescent="0.25">
      <c r="B59" s="37" t="s">
        <v>563</v>
      </c>
      <c r="C59" s="43"/>
      <c r="D59" s="39" t="s">
        <v>722</v>
      </c>
      <c r="E59" s="40"/>
      <c r="F59" s="103"/>
      <c r="G59" s="44"/>
      <c r="H59" s="45">
        <v>0</v>
      </c>
    </row>
    <row r="60" spans="2:8" s="61" customFormat="1" ht="30" x14ac:dyDescent="0.25">
      <c r="B60" s="56" t="s">
        <v>640</v>
      </c>
      <c r="C60" s="63" t="s">
        <v>149</v>
      </c>
      <c r="D60" s="86" t="s">
        <v>150</v>
      </c>
      <c r="E60" s="116" t="s">
        <v>757</v>
      </c>
      <c r="F60" s="102">
        <v>980</v>
      </c>
      <c r="G60" s="86"/>
      <c r="H60" s="69">
        <v>0</v>
      </c>
    </row>
    <row r="61" spans="2:8" s="35" customFormat="1" x14ac:dyDescent="0.25">
      <c r="B61" s="37" t="s">
        <v>565</v>
      </c>
      <c r="C61" s="43"/>
      <c r="D61" s="39" t="s">
        <v>723</v>
      </c>
      <c r="E61" s="40"/>
      <c r="F61" s="103"/>
      <c r="G61" s="44"/>
      <c r="H61" s="45">
        <v>0</v>
      </c>
    </row>
    <row r="62" spans="2:8" s="61" customFormat="1" ht="15.75" x14ac:dyDescent="0.25">
      <c r="B62" s="56" t="s">
        <v>642</v>
      </c>
      <c r="C62" s="66" t="s">
        <v>176</v>
      </c>
      <c r="D62" s="58" t="s">
        <v>177</v>
      </c>
      <c r="E62" s="59" t="s">
        <v>756</v>
      </c>
      <c r="F62" s="102">
        <v>38</v>
      </c>
      <c r="G62" s="58"/>
      <c r="H62" s="69">
        <v>0</v>
      </c>
    </row>
    <row r="63" spans="2:8" s="35" customFormat="1" x14ac:dyDescent="0.25">
      <c r="B63" s="37" t="s">
        <v>573</v>
      </c>
      <c r="C63" s="43"/>
      <c r="D63" s="39" t="s">
        <v>724</v>
      </c>
      <c r="E63" s="40"/>
      <c r="F63" s="103"/>
      <c r="G63" s="44"/>
      <c r="H63" s="45">
        <v>0</v>
      </c>
    </row>
    <row r="64" spans="2:8" s="55" customFormat="1" ht="15.75" x14ac:dyDescent="0.25">
      <c r="B64" s="47" t="s">
        <v>643</v>
      </c>
      <c r="C64" s="64" t="s">
        <v>66</v>
      </c>
      <c r="D64" s="58" t="s">
        <v>67</v>
      </c>
      <c r="E64" s="59" t="s">
        <v>758</v>
      </c>
      <c r="F64" s="102">
        <v>25</v>
      </c>
      <c r="G64" s="58"/>
      <c r="H64" s="60">
        <v>0</v>
      </c>
    </row>
    <row r="65" spans="2:8" s="61" customFormat="1" ht="15.75" x14ac:dyDescent="0.25">
      <c r="B65" s="47" t="s">
        <v>644</v>
      </c>
      <c r="C65" s="57" t="s">
        <v>68</v>
      </c>
      <c r="D65" s="58" t="s">
        <v>69</v>
      </c>
      <c r="E65" s="59" t="s">
        <v>756</v>
      </c>
      <c r="F65" s="102">
        <v>1160</v>
      </c>
      <c r="G65" s="58"/>
      <c r="H65" s="60">
        <v>0</v>
      </c>
    </row>
    <row r="66" spans="2:8" s="61" customFormat="1" ht="15.75" x14ac:dyDescent="0.25">
      <c r="B66" s="47" t="s">
        <v>645</v>
      </c>
      <c r="C66" s="57" t="s">
        <v>76</v>
      </c>
      <c r="D66" s="58" t="s">
        <v>77</v>
      </c>
      <c r="E66" s="59" t="s">
        <v>756</v>
      </c>
      <c r="F66" s="106">
        <v>56</v>
      </c>
      <c r="G66" s="58"/>
      <c r="H66" s="60">
        <v>0</v>
      </c>
    </row>
    <row r="67" spans="2:8" s="61" customFormat="1" ht="15.75" x14ac:dyDescent="0.25">
      <c r="B67" s="47" t="s">
        <v>646</v>
      </c>
      <c r="C67" s="57" t="s">
        <v>78</v>
      </c>
      <c r="D67" s="58" t="s">
        <v>79</v>
      </c>
      <c r="E67" s="59" t="s">
        <v>757</v>
      </c>
      <c r="F67" s="106">
        <v>98</v>
      </c>
      <c r="G67" s="58"/>
      <c r="H67" s="60">
        <v>0</v>
      </c>
    </row>
    <row r="68" spans="2:8" s="61" customFormat="1" ht="15.75" x14ac:dyDescent="0.25">
      <c r="B68" s="47" t="s">
        <v>647</v>
      </c>
      <c r="C68" s="57" t="s">
        <v>80</v>
      </c>
      <c r="D68" s="58" t="s">
        <v>81</v>
      </c>
      <c r="E68" s="59" t="s">
        <v>757</v>
      </c>
      <c r="F68" s="106">
        <v>180</v>
      </c>
      <c r="G68" s="58"/>
      <c r="H68" s="60">
        <v>0</v>
      </c>
    </row>
    <row r="69" spans="2:8" s="61" customFormat="1" ht="60" x14ac:dyDescent="0.25">
      <c r="B69" s="47" t="s">
        <v>648</v>
      </c>
      <c r="C69" s="57" t="s">
        <v>82</v>
      </c>
      <c r="D69" s="58" t="s">
        <v>83</v>
      </c>
      <c r="E69" s="59" t="s">
        <v>756</v>
      </c>
      <c r="F69" s="102">
        <v>325</v>
      </c>
      <c r="G69" s="58"/>
      <c r="H69" s="60">
        <v>0</v>
      </c>
    </row>
    <row r="70" spans="2:8" s="61" customFormat="1" ht="45" x14ac:dyDescent="0.25">
      <c r="B70" s="47" t="s">
        <v>649</v>
      </c>
      <c r="C70" s="68" t="s">
        <v>84</v>
      </c>
      <c r="D70" s="58" t="s">
        <v>85</v>
      </c>
      <c r="E70" s="59" t="s">
        <v>757</v>
      </c>
      <c r="F70" s="102">
        <v>122.47</v>
      </c>
      <c r="G70" s="58"/>
      <c r="H70" s="60">
        <v>0</v>
      </c>
    </row>
    <row r="71" spans="2:8" s="61" customFormat="1" ht="30" x14ac:dyDescent="0.25">
      <c r="B71" s="47" t="s">
        <v>783</v>
      </c>
      <c r="C71" s="57" t="s">
        <v>89</v>
      </c>
      <c r="D71" s="58" t="s">
        <v>90</v>
      </c>
      <c r="E71" s="59" t="s">
        <v>756</v>
      </c>
      <c r="F71" s="102">
        <v>1250</v>
      </c>
      <c r="G71" s="58"/>
      <c r="H71" s="60">
        <v>0</v>
      </c>
    </row>
    <row r="72" spans="2:8" s="61" customFormat="1" ht="30" x14ac:dyDescent="0.25">
      <c r="B72" s="47" t="s">
        <v>784</v>
      </c>
      <c r="C72" s="57" t="s">
        <v>94</v>
      </c>
      <c r="D72" s="58" t="s">
        <v>95</v>
      </c>
      <c r="E72" s="59" t="s">
        <v>757</v>
      </c>
      <c r="F72" s="102">
        <v>905.14</v>
      </c>
      <c r="G72" s="58"/>
      <c r="H72" s="60">
        <v>0</v>
      </c>
    </row>
    <row r="73" spans="2:8" s="61" customFormat="1" ht="30" x14ac:dyDescent="0.25">
      <c r="B73" s="47" t="s">
        <v>785</v>
      </c>
      <c r="C73" s="63" t="s">
        <v>167</v>
      </c>
      <c r="D73" s="86" t="s">
        <v>496</v>
      </c>
      <c r="E73" s="59" t="s">
        <v>756</v>
      </c>
      <c r="F73" s="102">
        <v>65</v>
      </c>
      <c r="G73" s="86"/>
      <c r="H73" s="69">
        <v>0</v>
      </c>
    </row>
    <row r="74" spans="2:8" s="35" customFormat="1" x14ac:dyDescent="0.25">
      <c r="B74" s="37" t="s">
        <v>650</v>
      </c>
      <c r="C74" s="43"/>
      <c r="D74" s="39" t="s">
        <v>980</v>
      </c>
      <c r="E74" s="40"/>
      <c r="F74" s="103"/>
      <c r="G74" s="44"/>
      <c r="H74" s="45">
        <v>0</v>
      </c>
    </row>
    <row r="75" spans="2:8" s="61" customFormat="1" ht="45" x14ac:dyDescent="0.25">
      <c r="B75" s="56" t="s">
        <v>650</v>
      </c>
      <c r="C75" s="57" t="s">
        <v>54</v>
      </c>
      <c r="D75" s="58" t="s">
        <v>55</v>
      </c>
      <c r="E75" s="59" t="s">
        <v>756</v>
      </c>
      <c r="F75" s="107">
        <v>62.3</v>
      </c>
      <c r="G75" s="58"/>
      <c r="H75" s="60">
        <v>0</v>
      </c>
    </row>
    <row r="76" spans="2:8" s="61" customFormat="1" ht="30" x14ac:dyDescent="0.25">
      <c r="B76" s="56" t="s">
        <v>651</v>
      </c>
      <c r="C76" s="57" t="s">
        <v>91</v>
      </c>
      <c r="D76" s="58" t="s">
        <v>92</v>
      </c>
      <c r="E76" s="59" t="s">
        <v>756</v>
      </c>
      <c r="F76" s="102">
        <v>28.36</v>
      </c>
      <c r="G76" s="58"/>
      <c r="H76" s="60">
        <v>0</v>
      </c>
    </row>
    <row r="77" spans="2:8" s="61" customFormat="1" ht="30" x14ac:dyDescent="0.25">
      <c r="B77" s="56" t="s">
        <v>652</v>
      </c>
      <c r="C77" s="57" t="s">
        <v>106</v>
      </c>
      <c r="D77" s="58" t="s">
        <v>107</v>
      </c>
      <c r="E77" s="59" t="s">
        <v>755</v>
      </c>
      <c r="F77" s="107">
        <v>14</v>
      </c>
      <c r="G77" s="58"/>
      <c r="H77" s="60">
        <v>0</v>
      </c>
    </row>
    <row r="78" spans="2:8" s="61" customFormat="1" ht="30" x14ac:dyDescent="0.25">
      <c r="B78" s="56" t="s">
        <v>786</v>
      </c>
      <c r="C78" s="70" t="s">
        <v>108</v>
      </c>
      <c r="D78" s="58" t="s">
        <v>109</v>
      </c>
      <c r="E78" s="59" t="s">
        <v>755</v>
      </c>
      <c r="F78" s="102">
        <v>36</v>
      </c>
      <c r="G78" s="58"/>
      <c r="H78" s="60">
        <v>0</v>
      </c>
    </row>
    <row r="79" spans="2:8" s="61" customFormat="1" ht="30" x14ac:dyDescent="0.25">
      <c r="B79" s="56" t="s">
        <v>787</v>
      </c>
      <c r="C79" s="57" t="s">
        <v>110</v>
      </c>
      <c r="D79" s="58" t="s">
        <v>111</v>
      </c>
      <c r="E79" s="59" t="s">
        <v>755</v>
      </c>
      <c r="F79" s="102">
        <v>56</v>
      </c>
      <c r="G79" s="58"/>
      <c r="H79" s="60">
        <v>0</v>
      </c>
    </row>
    <row r="80" spans="2:8" s="61" customFormat="1" ht="30" x14ac:dyDescent="0.25">
      <c r="B80" s="56" t="s">
        <v>788</v>
      </c>
      <c r="C80" s="57" t="s">
        <v>112</v>
      </c>
      <c r="D80" s="58" t="s">
        <v>113</v>
      </c>
      <c r="E80" s="59" t="s">
        <v>755</v>
      </c>
      <c r="F80" s="102">
        <v>1</v>
      </c>
      <c r="G80" s="58"/>
      <c r="H80" s="60">
        <v>0</v>
      </c>
    </row>
    <row r="81" spans="2:8" s="61" customFormat="1" ht="30" x14ac:dyDescent="0.25">
      <c r="B81" s="56" t="s">
        <v>789</v>
      </c>
      <c r="C81" s="57" t="s">
        <v>114</v>
      </c>
      <c r="D81" s="58" t="s">
        <v>115</v>
      </c>
      <c r="E81" s="59" t="s">
        <v>756</v>
      </c>
      <c r="F81" s="102">
        <v>133.6</v>
      </c>
      <c r="G81" s="58"/>
      <c r="H81" s="69">
        <v>0</v>
      </c>
    </row>
    <row r="82" spans="2:8" s="61" customFormat="1" ht="30" x14ac:dyDescent="0.25">
      <c r="B82" s="56" t="s">
        <v>790</v>
      </c>
      <c r="C82" s="57" t="s">
        <v>116</v>
      </c>
      <c r="D82" s="58" t="s">
        <v>117</v>
      </c>
      <c r="E82" s="59" t="s">
        <v>756</v>
      </c>
      <c r="F82" s="102">
        <v>51.2</v>
      </c>
      <c r="G82" s="58"/>
      <c r="H82" s="69">
        <v>0</v>
      </c>
    </row>
    <row r="83" spans="2:8" s="61" customFormat="1" ht="15.75" x14ac:dyDescent="0.25">
      <c r="B83" s="56" t="s">
        <v>791</v>
      </c>
      <c r="C83" s="63" t="s">
        <v>118</v>
      </c>
      <c r="D83" s="58" t="s">
        <v>119</v>
      </c>
      <c r="E83" s="59" t="s">
        <v>756</v>
      </c>
      <c r="F83" s="102">
        <v>0.15</v>
      </c>
      <c r="G83" s="58"/>
      <c r="H83" s="60">
        <v>0</v>
      </c>
    </row>
    <row r="84" spans="2:8" s="61" customFormat="1" ht="30" x14ac:dyDescent="0.25">
      <c r="B84" s="56" t="s">
        <v>50</v>
      </c>
      <c r="C84" s="57" t="s">
        <v>120</v>
      </c>
      <c r="D84" s="58" t="s">
        <v>121</v>
      </c>
      <c r="E84" s="59" t="s">
        <v>755</v>
      </c>
      <c r="F84" s="107">
        <v>1</v>
      </c>
      <c r="G84" s="58"/>
      <c r="H84" s="60">
        <v>0</v>
      </c>
    </row>
    <row r="85" spans="2:8" s="61" customFormat="1" ht="30" x14ac:dyDescent="0.25">
      <c r="B85" s="56" t="s">
        <v>51</v>
      </c>
      <c r="C85" s="57" t="s">
        <v>122</v>
      </c>
      <c r="D85" s="58" t="s">
        <v>123</v>
      </c>
      <c r="E85" s="59" t="s">
        <v>756</v>
      </c>
      <c r="F85" s="102">
        <v>76.989999999999995</v>
      </c>
      <c r="G85" s="58"/>
      <c r="H85" s="69">
        <v>0</v>
      </c>
    </row>
    <row r="86" spans="2:8" s="71" customFormat="1" ht="30" x14ac:dyDescent="0.25">
      <c r="B86" s="56" t="s">
        <v>792</v>
      </c>
      <c r="C86" s="57" t="s">
        <v>157</v>
      </c>
      <c r="D86" s="58" t="s">
        <v>158</v>
      </c>
      <c r="E86" s="59" t="s">
        <v>755</v>
      </c>
      <c r="F86" s="105">
        <v>3</v>
      </c>
      <c r="G86" s="58"/>
      <c r="H86" s="60">
        <v>0</v>
      </c>
    </row>
    <row r="87" spans="2:8" s="61" customFormat="1" ht="30" x14ac:dyDescent="0.25">
      <c r="B87" s="56" t="s">
        <v>793</v>
      </c>
      <c r="C87" s="57" t="s">
        <v>168</v>
      </c>
      <c r="D87" s="58" t="s">
        <v>169</v>
      </c>
      <c r="E87" s="59" t="s">
        <v>757</v>
      </c>
      <c r="F87" s="102">
        <v>4</v>
      </c>
      <c r="G87" s="58"/>
      <c r="H87" s="60">
        <v>0</v>
      </c>
    </row>
    <row r="88" spans="2:8" s="35" customFormat="1" x14ac:dyDescent="0.25">
      <c r="B88" s="37" t="s">
        <v>566</v>
      </c>
      <c r="C88" s="43"/>
      <c r="D88" s="39" t="s">
        <v>725</v>
      </c>
      <c r="E88" s="40"/>
      <c r="F88" s="103"/>
      <c r="G88" s="44"/>
      <c r="H88" s="45">
        <v>0</v>
      </c>
    </row>
    <row r="89" spans="2:8" s="35" customFormat="1" ht="30" x14ac:dyDescent="0.25">
      <c r="B89" s="22" t="s">
        <v>653</v>
      </c>
      <c r="C89" s="64" t="s">
        <v>102</v>
      </c>
      <c r="D89" s="86" t="s">
        <v>103</v>
      </c>
      <c r="E89" s="116" t="s">
        <v>756</v>
      </c>
      <c r="F89" s="102">
        <v>850</v>
      </c>
      <c r="G89" s="86"/>
      <c r="H89" s="60">
        <v>0</v>
      </c>
    </row>
    <row r="90" spans="2:8" s="61" customFormat="1" x14ac:dyDescent="0.25">
      <c r="B90" s="22" t="s">
        <v>654</v>
      </c>
      <c r="C90" s="57" t="s">
        <v>124</v>
      </c>
      <c r="D90" s="58" t="s">
        <v>125</v>
      </c>
      <c r="E90" s="59" t="s">
        <v>756</v>
      </c>
      <c r="F90" s="102">
        <v>7.48</v>
      </c>
      <c r="G90" s="58"/>
      <c r="H90" s="60">
        <v>0</v>
      </c>
    </row>
    <row r="91" spans="2:8" s="61" customFormat="1" x14ac:dyDescent="0.25">
      <c r="B91" s="22" t="s">
        <v>655</v>
      </c>
      <c r="C91" s="70" t="s">
        <v>130</v>
      </c>
      <c r="D91" s="58" t="s">
        <v>131</v>
      </c>
      <c r="E91" s="59" t="s">
        <v>756</v>
      </c>
      <c r="F91" s="102">
        <v>27.8</v>
      </c>
      <c r="G91" s="58"/>
      <c r="H91" s="69">
        <v>0</v>
      </c>
    </row>
    <row r="92" spans="2:8" s="61" customFormat="1" x14ac:dyDescent="0.25">
      <c r="B92" s="22" t="s">
        <v>656</v>
      </c>
      <c r="C92" s="57" t="s">
        <v>132</v>
      </c>
      <c r="D92" s="58" t="s">
        <v>133</v>
      </c>
      <c r="E92" s="59" t="s">
        <v>756</v>
      </c>
      <c r="F92" s="108">
        <v>7.8</v>
      </c>
      <c r="G92" s="58"/>
      <c r="H92" s="60">
        <v>0</v>
      </c>
    </row>
    <row r="93" spans="2:8" s="61" customFormat="1" x14ac:dyDescent="0.25">
      <c r="B93" s="22" t="s">
        <v>794</v>
      </c>
      <c r="C93" s="57" t="s">
        <v>134</v>
      </c>
      <c r="D93" s="58" t="s">
        <v>135</v>
      </c>
      <c r="E93" s="59" t="s">
        <v>756</v>
      </c>
      <c r="F93" s="102">
        <v>7.34</v>
      </c>
      <c r="G93" s="58"/>
      <c r="H93" s="60">
        <v>0</v>
      </c>
    </row>
    <row r="94" spans="2:8" s="61" customFormat="1" x14ac:dyDescent="0.25">
      <c r="B94" s="22" t="s">
        <v>795</v>
      </c>
      <c r="C94" s="72" t="s">
        <v>136</v>
      </c>
      <c r="D94" s="58" t="s">
        <v>137</v>
      </c>
      <c r="E94" s="59" t="s">
        <v>756</v>
      </c>
      <c r="F94" s="108">
        <v>24.96</v>
      </c>
      <c r="G94" s="58"/>
      <c r="H94" s="60">
        <v>0</v>
      </c>
    </row>
    <row r="95" spans="2:8" s="61" customFormat="1" x14ac:dyDescent="0.25">
      <c r="B95" s="22" t="s">
        <v>796</v>
      </c>
      <c r="C95" s="57" t="s">
        <v>138</v>
      </c>
      <c r="D95" s="58" t="s">
        <v>495</v>
      </c>
      <c r="E95" s="59" t="s">
        <v>756</v>
      </c>
      <c r="F95" s="108">
        <v>12.34</v>
      </c>
      <c r="G95" s="58"/>
      <c r="H95" s="60">
        <v>0</v>
      </c>
    </row>
    <row r="96" spans="2:8" s="35" customFormat="1" x14ac:dyDescent="0.25">
      <c r="B96" s="37" t="s">
        <v>568</v>
      </c>
      <c r="C96" s="43"/>
      <c r="D96" s="39" t="s">
        <v>726</v>
      </c>
      <c r="E96" s="40"/>
      <c r="F96" s="103"/>
      <c r="G96" s="44"/>
      <c r="H96" s="45">
        <v>0</v>
      </c>
    </row>
    <row r="97" spans="2:8" s="61" customFormat="1" ht="30" x14ac:dyDescent="0.25">
      <c r="B97" s="56" t="s">
        <v>657</v>
      </c>
      <c r="C97" s="57" t="s">
        <v>151</v>
      </c>
      <c r="D97" s="58" t="s">
        <v>152</v>
      </c>
      <c r="E97" s="59" t="s">
        <v>759</v>
      </c>
      <c r="F97" s="102">
        <v>60</v>
      </c>
      <c r="G97" s="58"/>
      <c r="H97" s="60">
        <v>0</v>
      </c>
    </row>
    <row r="98" spans="2:8" s="61" customFormat="1" ht="30" x14ac:dyDescent="0.25">
      <c r="B98" s="56" t="s">
        <v>658</v>
      </c>
      <c r="C98" s="57" t="s">
        <v>153</v>
      </c>
      <c r="D98" s="58" t="s">
        <v>154</v>
      </c>
      <c r="E98" s="59" t="s">
        <v>759</v>
      </c>
      <c r="F98" s="102">
        <v>17</v>
      </c>
      <c r="G98" s="58"/>
      <c r="H98" s="60">
        <v>0</v>
      </c>
    </row>
    <row r="99" spans="2:8" s="61" customFormat="1" ht="15.75" x14ac:dyDescent="0.25">
      <c r="B99" s="56" t="s">
        <v>659</v>
      </c>
      <c r="C99" s="57" t="s">
        <v>155</v>
      </c>
      <c r="D99" s="58" t="s">
        <v>156</v>
      </c>
      <c r="E99" s="59" t="s">
        <v>759</v>
      </c>
      <c r="F99" s="107">
        <v>14</v>
      </c>
      <c r="G99" s="58"/>
      <c r="H99" s="60">
        <v>0</v>
      </c>
    </row>
    <row r="100" spans="2:8" s="35" customFormat="1" x14ac:dyDescent="0.25">
      <c r="B100" s="37" t="s">
        <v>574</v>
      </c>
      <c r="C100" s="43"/>
      <c r="D100" s="39" t="s">
        <v>727</v>
      </c>
      <c r="E100" s="40"/>
      <c r="F100" s="103"/>
      <c r="G100" s="44"/>
      <c r="H100" s="45">
        <v>0</v>
      </c>
    </row>
    <row r="101" spans="2:8" s="61" customFormat="1" ht="15.75" x14ac:dyDescent="0.25">
      <c r="B101" s="56" t="s">
        <v>660</v>
      </c>
      <c r="C101" s="63" t="s">
        <v>140</v>
      </c>
      <c r="D101" s="58" t="s">
        <v>141</v>
      </c>
      <c r="E101" s="59" t="s">
        <v>756</v>
      </c>
      <c r="F101" s="102">
        <v>7.8</v>
      </c>
      <c r="G101" s="58"/>
      <c r="H101" s="60">
        <v>0</v>
      </c>
    </row>
    <row r="102" spans="2:8" s="61" customFormat="1" ht="15.75" x14ac:dyDescent="0.25">
      <c r="B102" s="56" t="s">
        <v>661</v>
      </c>
      <c r="C102" s="57" t="s">
        <v>142</v>
      </c>
      <c r="D102" s="58" t="s">
        <v>143</v>
      </c>
      <c r="E102" s="59" t="s">
        <v>756</v>
      </c>
      <c r="F102" s="108">
        <v>24.96</v>
      </c>
      <c r="G102" s="58"/>
      <c r="H102" s="60">
        <v>0</v>
      </c>
    </row>
    <row r="103" spans="2:8" s="61" customFormat="1" ht="15.75" x14ac:dyDescent="0.25">
      <c r="B103" s="56" t="s">
        <v>662</v>
      </c>
      <c r="C103" s="57" t="s">
        <v>144</v>
      </c>
      <c r="D103" s="58" t="s">
        <v>145</v>
      </c>
      <c r="E103" s="59" t="s">
        <v>756</v>
      </c>
      <c r="F103" s="102">
        <v>13.94</v>
      </c>
      <c r="G103" s="58"/>
      <c r="H103" s="60">
        <v>0</v>
      </c>
    </row>
    <row r="104" spans="2:8" s="61" customFormat="1" ht="15.75" x14ac:dyDescent="0.25">
      <c r="B104" s="56" t="s">
        <v>663</v>
      </c>
      <c r="C104" s="73" t="s">
        <v>146</v>
      </c>
      <c r="D104" s="58" t="s">
        <v>147</v>
      </c>
      <c r="E104" s="59" t="s">
        <v>756</v>
      </c>
      <c r="F104" s="102">
        <v>18.72</v>
      </c>
      <c r="G104" s="58"/>
      <c r="H104" s="69">
        <v>0</v>
      </c>
    </row>
    <row r="105" spans="2:8" s="35" customFormat="1" x14ac:dyDescent="0.25">
      <c r="B105" s="37" t="s">
        <v>575</v>
      </c>
      <c r="C105" s="43"/>
      <c r="D105" s="39" t="s">
        <v>562</v>
      </c>
      <c r="E105" s="40"/>
      <c r="F105" s="103"/>
      <c r="G105" s="44"/>
      <c r="H105" s="45">
        <v>0</v>
      </c>
    </row>
    <row r="106" spans="2:8" s="61" customFormat="1" ht="15.75" x14ac:dyDescent="0.25">
      <c r="B106" s="56" t="s">
        <v>641</v>
      </c>
      <c r="C106" s="57" t="s">
        <v>180</v>
      </c>
      <c r="D106" s="58" t="s">
        <v>181</v>
      </c>
      <c r="E106" s="59" t="s">
        <v>756</v>
      </c>
      <c r="F106" s="102">
        <v>13227</v>
      </c>
      <c r="G106" s="58"/>
      <c r="H106" s="60">
        <v>0</v>
      </c>
    </row>
    <row r="107" spans="2:8" s="61" customFormat="1" ht="15.75" x14ac:dyDescent="0.25">
      <c r="B107" s="56" t="s">
        <v>666</v>
      </c>
      <c r="C107" s="68" t="s">
        <v>182</v>
      </c>
      <c r="D107" s="58" t="s">
        <v>183</v>
      </c>
      <c r="E107" s="59" t="s">
        <v>756</v>
      </c>
      <c r="F107" s="102">
        <v>372</v>
      </c>
      <c r="G107" s="58"/>
      <c r="H107" s="181">
        <v>0</v>
      </c>
    </row>
    <row r="108" spans="2:8" s="74" customFormat="1" ht="15.75" x14ac:dyDescent="0.25">
      <c r="B108" s="56" t="s">
        <v>667</v>
      </c>
      <c r="C108" s="57" t="s">
        <v>184</v>
      </c>
      <c r="D108" s="58" t="s">
        <v>185</v>
      </c>
      <c r="E108" s="59" t="s">
        <v>762</v>
      </c>
      <c r="F108" s="102">
        <v>9020</v>
      </c>
      <c r="G108" s="58"/>
      <c r="H108" s="60">
        <v>0</v>
      </c>
    </row>
    <row r="109" spans="2:8" s="61" customFormat="1" ht="15.75" x14ac:dyDescent="0.25">
      <c r="B109" s="56" t="s">
        <v>668</v>
      </c>
      <c r="C109" s="57" t="s">
        <v>188</v>
      </c>
      <c r="D109" s="58" t="s">
        <v>189</v>
      </c>
      <c r="E109" s="59" t="s">
        <v>756</v>
      </c>
      <c r="F109" s="102">
        <v>13227</v>
      </c>
      <c r="G109" s="58"/>
      <c r="H109" s="60">
        <v>0</v>
      </c>
    </row>
    <row r="110" spans="2:8" s="46" customFormat="1" ht="36" x14ac:dyDescent="0.25">
      <c r="B110" s="37" t="s">
        <v>576</v>
      </c>
      <c r="C110" s="43"/>
      <c r="D110" s="39" t="s">
        <v>564</v>
      </c>
      <c r="E110" s="40"/>
      <c r="F110" s="103"/>
      <c r="G110" s="44"/>
      <c r="H110" s="45">
        <v>0</v>
      </c>
    </row>
    <row r="111" spans="2:8" s="61" customFormat="1" ht="30" x14ac:dyDescent="0.25">
      <c r="B111" s="56" t="s">
        <v>669</v>
      </c>
      <c r="C111" s="63" t="s">
        <v>198</v>
      </c>
      <c r="D111" s="58" t="s">
        <v>199</v>
      </c>
      <c r="E111" s="59" t="s">
        <v>755</v>
      </c>
      <c r="F111" s="102">
        <v>1</v>
      </c>
      <c r="G111" s="58"/>
      <c r="H111" s="87">
        <v>0</v>
      </c>
    </row>
    <row r="112" spans="2:8" s="61" customFormat="1" ht="15.75" x14ac:dyDescent="0.25">
      <c r="B112" s="56" t="s">
        <v>670</v>
      </c>
      <c r="C112" s="63" t="s">
        <v>200</v>
      </c>
      <c r="D112" s="58" t="s">
        <v>201</v>
      </c>
      <c r="E112" s="59" t="s">
        <v>762</v>
      </c>
      <c r="F112" s="102">
        <v>45</v>
      </c>
      <c r="G112" s="58"/>
      <c r="H112" s="60">
        <v>0</v>
      </c>
    </row>
    <row r="113" spans="2:8" s="61" customFormat="1" ht="30" x14ac:dyDescent="0.25">
      <c r="B113" s="56" t="s">
        <v>671</v>
      </c>
      <c r="C113" s="57" t="s">
        <v>204</v>
      </c>
      <c r="D113" s="58" t="s">
        <v>205</v>
      </c>
      <c r="E113" s="59" t="s">
        <v>755</v>
      </c>
      <c r="F113" s="107">
        <v>3</v>
      </c>
      <c r="G113" s="58"/>
      <c r="H113" s="60">
        <v>0</v>
      </c>
    </row>
    <row r="114" spans="2:8" s="61" customFormat="1" ht="30" x14ac:dyDescent="0.25">
      <c r="B114" s="56" t="s">
        <v>672</v>
      </c>
      <c r="C114" s="57" t="s">
        <v>206</v>
      </c>
      <c r="D114" s="58" t="s">
        <v>207</v>
      </c>
      <c r="E114" s="59" t="s">
        <v>755</v>
      </c>
      <c r="F114" s="102">
        <v>1</v>
      </c>
      <c r="G114" s="58"/>
      <c r="H114" s="60">
        <v>0</v>
      </c>
    </row>
    <row r="115" spans="2:8" s="61" customFormat="1" ht="30" x14ac:dyDescent="0.25">
      <c r="B115" s="56" t="s">
        <v>673</v>
      </c>
      <c r="C115" s="63" t="s">
        <v>208</v>
      </c>
      <c r="D115" s="58" t="s">
        <v>209</v>
      </c>
      <c r="E115" s="59" t="s">
        <v>755</v>
      </c>
      <c r="F115" s="102">
        <v>3</v>
      </c>
      <c r="G115" s="58"/>
      <c r="H115" s="87">
        <v>0</v>
      </c>
    </row>
    <row r="116" spans="2:8" s="61" customFormat="1" ht="30" x14ac:dyDescent="0.25">
      <c r="B116" s="56" t="s">
        <v>674</v>
      </c>
      <c r="C116" s="57" t="s">
        <v>210</v>
      </c>
      <c r="D116" s="58" t="s">
        <v>211</v>
      </c>
      <c r="E116" s="59" t="s">
        <v>755</v>
      </c>
      <c r="F116" s="102">
        <v>6</v>
      </c>
      <c r="G116" s="58"/>
      <c r="H116" s="60">
        <v>0</v>
      </c>
    </row>
    <row r="117" spans="2:8" s="61" customFormat="1" ht="30" x14ac:dyDescent="0.25">
      <c r="B117" s="56" t="s">
        <v>675</v>
      </c>
      <c r="C117" s="63" t="s">
        <v>212</v>
      </c>
      <c r="D117" s="58" t="s">
        <v>213</v>
      </c>
      <c r="E117" s="59" t="s">
        <v>755</v>
      </c>
      <c r="F117" s="102">
        <v>1</v>
      </c>
      <c r="G117" s="58"/>
      <c r="H117" s="87">
        <v>0</v>
      </c>
    </row>
    <row r="118" spans="2:8" s="61" customFormat="1" ht="19.5" customHeight="1" x14ac:dyDescent="0.25">
      <c r="B118" s="56" t="s">
        <v>676</v>
      </c>
      <c r="C118" s="63" t="s">
        <v>537</v>
      </c>
      <c r="D118" s="58" t="s">
        <v>538</v>
      </c>
      <c r="E118" s="59" t="s">
        <v>756</v>
      </c>
      <c r="F118" s="102">
        <v>2.02</v>
      </c>
      <c r="G118" s="58"/>
      <c r="H118" s="60">
        <v>0</v>
      </c>
    </row>
    <row r="119" spans="2:8" s="61" customFormat="1" ht="30" x14ac:dyDescent="0.25">
      <c r="B119" s="56" t="s">
        <v>677</v>
      </c>
      <c r="C119" s="63" t="s">
        <v>216</v>
      </c>
      <c r="D119" s="58" t="s">
        <v>499</v>
      </c>
      <c r="E119" s="59" t="s">
        <v>755</v>
      </c>
      <c r="F119" s="102">
        <v>4</v>
      </c>
      <c r="G119" s="58"/>
      <c r="H119" s="87">
        <v>0</v>
      </c>
    </row>
    <row r="120" spans="2:8" s="61" customFormat="1" ht="30" x14ac:dyDescent="0.25">
      <c r="B120" s="56" t="s">
        <v>678</v>
      </c>
      <c r="C120" s="75" t="s">
        <v>217</v>
      </c>
      <c r="D120" s="58" t="s">
        <v>218</v>
      </c>
      <c r="E120" s="59" t="s">
        <v>755</v>
      </c>
      <c r="F120" s="102">
        <v>3</v>
      </c>
      <c r="G120" s="58"/>
      <c r="H120" s="60">
        <v>0</v>
      </c>
    </row>
    <row r="121" spans="2:8" s="61" customFormat="1" ht="15.75" x14ac:dyDescent="0.25">
      <c r="B121" s="56" t="s">
        <v>679</v>
      </c>
      <c r="C121" s="57" t="s">
        <v>219</v>
      </c>
      <c r="D121" s="58" t="s">
        <v>220</v>
      </c>
      <c r="E121" s="59" t="s">
        <v>757</v>
      </c>
      <c r="F121" s="102">
        <v>497</v>
      </c>
      <c r="G121" s="58"/>
      <c r="H121" s="60">
        <v>0</v>
      </c>
    </row>
    <row r="122" spans="2:8" s="61" customFormat="1" ht="30" x14ac:dyDescent="0.25">
      <c r="B122" s="56" t="s">
        <v>680</v>
      </c>
      <c r="C122" s="57" t="s">
        <v>221</v>
      </c>
      <c r="D122" s="58" t="s">
        <v>763</v>
      </c>
      <c r="E122" s="59" t="s">
        <v>757</v>
      </c>
      <c r="F122" s="109">
        <v>50</v>
      </c>
      <c r="G122" s="58"/>
      <c r="H122" s="60">
        <v>0</v>
      </c>
    </row>
    <row r="123" spans="2:8" s="61" customFormat="1" ht="30" x14ac:dyDescent="0.25">
      <c r="B123" s="56" t="s">
        <v>681</v>
      </c>
      <c r="C123" s="57" t="s">
        <v>222</v>
      </c>
      <c r="D123" s="58" t="s">
        <v>764</v>
      </c>
      <c r="E123" s="59" t="s">
        <v>757</v>
      </c>
      <c r="F123" s="102">
        <v>45</v>
      </c>
      <c r="G123" s="58"/>
      <c r="H123" s="60">
        <v>0</v>
      </c>
    </row>
    <row r="124" spans="2:8" s="61" customFormat="1" ht="15.75" x14ac:dyDescent="0.25">
      <c r="B124" s="56" t="s">
        <v>682</v>
      </c>
      <c r="C124" s="63" t="s">
        <v>223</v>
      </c>
      <c r="D124" s="86" t="s">
        <v>224</v>
      </c>
      <c r="E124" s="116" t="s">
        <v>757</v>
      </c>
      <c r="F124" s="102">
        <v>180</v>
      </c>
      <c r="G124" s="86"/>
      <c r="H124" s="60">
        <v>0</v>
      </c>
    </row>
    <row r="125" spans="2:8" s="61" customFormat="1" ht="30" x14ac:dyDescent="0.25">
      <c r="B125" s="56" t="s">
        <v>683</v>
      </c>
      <c r="C125" s="63" t="s">
        <v>225</v>
      </c>
      <c r="D125" s="86" t="s">
        <v>226</v>
      </c>
      <c r="E125" s="116" t="s">
        <v>757</v>
      </c>
      <c r="F125" s="102">
        <v>80</v>
      </c>
      <c r="G125" s="86"/>
      <c r="H125" s="60">
        <v>0</v>
      </c>
    </row>
    <row r="126" spans="2:8" s="61" customFormat="1" ht="30" x14ac:dyDescent="0.25">
      <c r="B126" s="56" t="s">
        <v>684</v>
      </c>
      <c r="C126" s="63" t="s">
        <v>227</v>
      </c>
      <c r="D126" s="86" t="s">
        <v>228</v>
      </c>
      <c r="E126" s="116" t="s">
        <v>757</v>
      </c>
      <c r="F126" s="102">
        <v>45</v>
      </c>
      <c r="G126" s="86"/>
      <c r="H126" s="60">
        <v>0</v>
      </c>
    </row>
    <row r="127" spans="2:8" s="61" customFormat="1" ht="30" x14ac:dyDescent="0.25">
      <c r="B127" s="56" t="s">
        <v>685</v>
      </c>
      <c r="C127" s="63" t="s">
        <v>229</v>
      </c>
      <c r="D127" s="86" t="s">
        <v>230</v>
      </c>
      <c r="E127" s="116" t="s">
        <v>757</v>
      </c>
      <c r="F127" s="102">
        <v>45</v>
      </c>
      <c r="G127" s="86"/>
      <c r="H127" s="60">
        <v>0</v>
      </c>
    </row>
    <row r="128" spans="2:8" s="61" customFormat="1" ht="15.75" x14ac:dyDescent="0.25">
      <c r="B128" s="56" t="s">
        <v>686</v>
      </c>
      <c r="C128" s="63" t="s">
        <v>231</v>
      </c>
      <c r="D128" s="86" t="s">
        <v>232</v>
      </c>
      <c r="E128" s="116" t="s">
        <v>755</v>
      </c>
      <c r="F128" s="102">
        <v>15</v>
      </c>
      <c r="G128" s="86"/>
      <c r="H128" s="60">
        <v>0</v>
      </c>
    </row>
    <row r="129" spans="2:8" s="61" customFormat="1" ht="15.75" x14ac:dyDescent="0.25">
      <c r="B129" s="56" t="s">
        <v>687</v>
      </c>
      <c r="C129" s="63" t="s">
        <v>233</v>
      </c>
      <c r="D129" s="58" t="s">
        <v>234</v>
      </c>
      <c r="E129" s="59" t="s">
        <v>755</v>
      </c>
      <c r="F129" s="102">
        <v>8</v>
      </c>
      <c r="G129" s="58"/>
      <c r="H129" s="60">
        <v>0</v>
      </c>
    </row>
    <row r="130" spans="2:8" s="61" customFormat="1" ht="15.75" x14ac:dyDescent="0.25">
      <c r="B130" s="56" t="s">
        <v>88</v>
      </c>
      <c r="C130" s="63" t="s">
        <v>235</v>
      </c>
      <c r="D130" s="58" t="s">
        <v>236</v>
      </c>
      <c r="E130" s="59" t="s">
        <v>755</v>
      </c>
      <c r="F130" s="102">
        <v>4</v>
      </c>
      <c r="G130" s="58"/>
      <c r="H130" s="60">
        <v>0</v>
      </c>
    </row>
    <row r="131" spans="2:8" s="61" customFormat="1" ht="15.75" x14ac:dyDescent="0.25">
      <c r="B131" s="56" t="s">
        <v>688</v>
      </c>
      <c r="C131" s="63" t="s">
        <v>237</v>
      </c>
      <c r="D131" s="58" t="s">
        <v>238</v>
      </c>
      <c r="E131" s="59" t="s">
        <v>755</v>
      </c>
      <c r="F131" s="102">
        <v>12</v>
      </c>
      <c r="G131" s="58"/>
      <c r="H131" s="60">
        <v>0</v>
      </c>
    </row>
    <row r="132" spans="2:8" s="61" customFormat="1" ht="15.75" x14ac:dyDescent="0.25">
      <c r="B132" s="56" t="s">
        <v>689</v>
      </c>
      <c r="C132" s="63" t="s">
        <v>239</v>
      </c>
      <c r="D132" s="58" t="s">
        <v>240</v>
      </c>
      <c r="E132" s="59" t="s">
        <v>755</v>
      </c>
      <c r="F132" s="102">
        <v>6</v>
      </c>
      <c r="G132" s="58"/>
      <c r="H132" s="60">
        <v>0</v>
      </c>
    </row>
    <row r="133" spans="2:8" s="61" customFormat="1" ht="15.75" x14ac:dyDescent="0.25">
      <c r="B133" s="56" t="s">
        <v>690</v>
      </c>
      <c r="C133" s="63" t="s">
        <v>241</v>
      </c>
      <c r="D133" s="58" t="s">
        <v>242</v>
      </c>
      <c r="E133" s="59" t="s">
        <v>755</v>
      </c>
      <c r="F133" s="102">
        <v>10</v>
      </c>
      <c r="G133" s="58"/>
      <c r="H133" s="87">
        <v>0</v>
      </c>
    </row>
    <row r="134" spans="2:8" s="61" customFormat="1" ht="15.75" x14ac:dyDescent="0.25">
      <c r="B134" s="56" t="s">
        <v>691</v>
      </c>
      <c r="C134" s="63" t="s">
        <v>243</v>
      </c>
      <c r="D134" s="58" t="s">
        <v>244</v>
      </c>
      <c r="E134" s="59" t="s">
        <v>755</v>
      </c>
      <c r="F134" s="102">
        <v>19</v>
      </c>
      <c r="G134" s="58"/>
      <c r="H134" s="87">
        <v>0</v>
      </c>
    </row>
    <row r="135" spans="2:8" s="71" customFormat="1" ht="15.75" x14ac:dyDescent="0.25">
      <c r="B135" s="56" t="s">
        <v>692</v>
      </c>
      <c r="C135" s="57" t="s">
        <v>245</v>
      </c>
      <c r="D135" s="58" t="s">
        <v>246</v>
      </c>
      <c r="E135" s="59" t="s">
        <v>755</v>
      </c>
      <c r="F135" s="107">
        <v>16</v>
      </c>
      <c r="G135" s="58"/>
      <c r="H135" s="60">
        <v>0</v>
      </c>
    </row>
    <row r="136" spans="2:8" s="71" customFormat="1" ht="30" x14ac:dyDescent="0.25">
      <c r="B136" s="56" t="s">
        <v>693</v>
      </c>
      <c r="C136" s="57" t="s">
        <v>247</v>
      </c>
      <c r="D136" s="58" t="s">
        <v>248</v>
      </c>
      <c r="E136" s="59" t="s">
        <v>757</v>
      </c>
      <c r="F136" s="102">
        <v>7700</v>
      </c>
      <c r="G136" s="58"/>
      <c r="H136" s="69">
        <v>0</v>
      </c>
    </row>
    <row r="137" spans="2:8" s="71" customFormat="1" ht="30" x14ac:dyDescent="0.25">
      <c r="B137" s="56" t="s">
        <v>694</v>
      </c>
      <c r="C137" s="63" t="s">
        <v>249</v>
      </c>
      <c r="D137" s="86" t="s">
        <v>250</v>
      </c>
      <c r="E137" s="116" t="s">
        <v>757</v>
      </c>
      <c r="F137" s="109">
        <v>280</v>
      </c>
      <c r="G137" s="86"/>
      <c r="H137" s="60">
        <v>0</v>
      </c>
    </row>
    <row r="138" spans="2:8" s="71" customFormat="1" ht="30" x14ac:dyDescent="0.25">
      <c r="B138" s="56" t="s">
        <v>695</v>
      </c>
      <c r="C138" s="63" t="s">
        <v>500</v>
      </c>
      <c r="D138" s="86" t="s">
        <v>251</v>
      </c>
      <c r="E138" s="116" t="s">
        <v>757</v>
      </c>
      <c r="F138" s="102">
        <v>360</v>
      </c>
      <c r="G138" s="86"/>
      <c r="H138" s="60">
        <v>0</v>
      </c>
    </row>
    <row r="139" spans="2:8" s="71" customFormat="1" ht="30" x14ac:dyDescent="0.25">
      <c r="B139" s="56" t="s">
        <v>696</v>
      </c>
      <c r="C139" s="63" t="s">
        <v>252</v>
      </c>
      <c r="D139" s="86" t="s">
        <v>253</v>
      </c>
      <c r="E139" s="116" t="s">
        <v>757</v>
      </c>
      <c r="F139" s="102">
        <v>155</v>
      </c>
      <c r="G139" s="86"/>
      <c r="H139" s="60">
        <v>0</v>
      </c>
    </row>
    <row r="140" spans="2:8" s="71" customFormat="1" ht="30" x14ac:dyDescent="0.25">
      <c r="B140" s="56" t="s">
        <v>697</v>
      </c>
      <c r="C140" s="63" t="s">
        <v>254</v>
      </c>
      <c r="D140" s="86" t="s">
        <v>255</v>
      </c>
      <c r="E140" s="116" t="s">
        <v>757</v>
      </c>
      <c r="F140" s="102">
        <v>420</v>
      </c>
      <c r="G140" s="86"/>
      <c r="H140" s="60">
        <v>0</v>
      </c>
    </row>
    <row r="141" spans="2:8" s="71" customFormat="1" ht="30" x14ac:dyDescent="0.25">
      <c r="B141" s="56" t="s">
        <v>698</v>
      </c>
      <c r="C141" s="63" t="s">
        <v>256</v>
      </c>
      <c r="D141" s="86" t="s">
        <v>257</v>
      </c>
      <c r="E141" s="116" t="s">
        <v>757</v>
      </c>
      <c r="F141" s="102">
        <v>230</v>
      </c>
      <c r="G141" s="86"/>
      <c r="H141" s="60">
        <v>0</v>
      </c>
    </row>
    <row r="142" spans="2:8" s="71" customFormat="1" ht="30" x14ac:dyDescent="0.25">
      <c r="B142" s="56" t="s">
        <v>699</v>
      </c>
      <c r="C142" s="63" t="s">
        <v>258</v>
      </c>
      <c r="D142" s="86" t="s">
        <v>259</v>
      </c>
      <c r="E142" s="116" t="s">
        <v>757</v>
      </c>
      <c r="F142" s="102">
        <v>980</v>
      </c>
      <c r="G142" s="86"/>
      <c r="H142" s="60">
        <v>0</v>
      </c>
    </row>
    <row r="143" spans="2:8" s="71" customFormat="1" ht="30" x14ac:dyDescent="0.25">
      <c r="B143" s="56" t="s">
        <v>700</v>
      </c>
      <c r="C143" s="63" t="s">
        <v>260</v>
      </c>
      <c r="D143" s="86" t="s">
        <v>261</v>
      </c>
      <c r="E143" s="116" t="s">
        <v>757</v>
      </c>
      <c r="F143" s="102">
        <v>1800</v>
      </c>
      <c r="G143" s="86"/>
      <c r="H143" s="60">
        <v>0</v>
      </c>
    </row>
    <row r="144" spans="2:8" s="71" customFormat="1" ht="30" x14ac:dyDescent="0.25">
      <c r="B144" s="56" t="s">
        <v>701</v>
      </c>
      <c r="C144" s="63" t="s">
        <v>262</v>
      </c>
      <c r="D144" s="86" t="s">
        <v>263</v>
      </c>
      <c r="E144" s="116" t="s">
        <v>757</v>
      </c>
      <c r="F144" s="102">
        <v>420</v>
      </c>
      <c r="G144" s="86"/>
      <c r="H144" s="87">
        <v>0</v>
      </c>
    </row>
    <row r="145" spans="2:8" s="71" customFormat="1" ht="30" x14ac:dyDescent="0.25">
      <c r="B145" s="56" t="s">
        <v>702</v>
      </c>
      <c r="C145" s="63" t="s">
        <v>264</v>
      </c>
      <c r="D145" s="86" t="s">
        <v>265</v>
      </c>
      <c r="E145" s="116" t="s">
        <v>757</v>
      </c>
      <c r="F145" s="109">
        <v>1200</v>
      </c>
      <c r="G145" s="86"/>
      <c r="H145" s="60">
        <v>0</v>
      </c>
    </row>
    <row r="146" spans="2:8" s="71" customFormat="1" ht="30" x14ac:dyDescent="0.25">
      <c r="B146" s="56" t="s">
        <v>703</v>
      </c>
      <c r="C146" s="63" t="s">
        <v>266</v>
      </c>
      <c r="D146" s="86" t="s">
        <v>267</v>
      </c>
      <c r="E146" s="116" t="s">
        <v>757</v>
      </c>
      <c r="F146" s="102">
        <v>580</v>
      </c>
      <c r="G146" s="86"/>
      <c r="H146" s="69">
        <v>0</v>
      </c>
    </row>
    <row r="147" spans="2:8" s="71" customFormat="1" ht="30" x14ac:dyDescent="0.25">
      <c r="B147" s="56" t="s">
        <v>797</v>
      </c>
      <c r="C147" s="57" t="s">
        <v>268</v>
      </c>
      <c r="D147" s="58" t="s">
        <v>269</v>
      </c>
      <c r="E147" s="59" t="s">
        <v>757</v>
      </c>
      <c r="F147" s="102">
        <v>5311</v>
      </c>
      <c r="G147" s="58"/>
      <c r="H147" s="60">
        <v>0</v>
      </c>
    </row>
    <row r="148" spans="2:8" s="71" customFormat="1" ht="30" x14ac:dyDescent="0.25">
      <c r="B148" s="56" t="s">
        <v>798</v>
      </c>
      <c r="C148" s="63" t="s">
        <v>270</v>
      </c>
      <c r="D148" s="86" t="s">
        <v>271</v>
      </c>
      <c r="E148" s="116" t="s">
        <v>757</v>
      </c>
      <c r="F148" s="102">
        <v>2800</v>
      </c>
      <c r="G148" s="86"/>
      <c r="H148" s="69">
        <v>0</v>
      </c>
    </row>
    <row r="149" spans="2:8" s="71" customFormat="1" ht="30" x14ac:dyDescent="0.25">
      <c r="B149" s="56" t="s">
        <v>799</v>
      </c>
      <c r="C149" s="63" t="s">
        <v>272</v>
      </c>
      <c r="D149" s="86" t="s">
        <v>273</v>
      </c>
      <c r="E149" s="116" t="s">
        <v>755</v>
      </c>
      <c r="F149" s="102">
        <v>65</v>
      </c>
      <c r="G149" s="86"/>
      <c r="H149" s="181">
        <v>0</v>
      </c>
    </row>
    <row r="150" spans="2:8" s="71" customFormat="1" ht="21.75" customHeight="1" x14ac:dyDescent="0.25">
      <c r="B150" s="56" t="s">
        <v>800</v>
      </c>
      <c r="C150" s="63" t="s">
        <v>274</v>
      </c>
      <c r="D150" s="58" t="s">
        <v>275</v>
      </c>
      <c r="E150" s="59" t="s">
        <v>759</v>
      </c>
      <c r="F150" s="102">
        <v>1</v>
      </c>
      <c r="G150" s="58"/>
      <c r="H150" s="60">
        <v>0</v>
      </c>
    </row>
    <row r="151" spans="2:8" s="61" customFormat="1" ht="15.75" x14ac:dyDescent="0.25">
      <c r="B151" s="56" t="s">
        <v>801</v>
      </c>
      <c r="C151" s="63" t="s">
        <v>276</v>
      </c>
      <c r="D151" s="58" t="s">
        <v>277</v>
      </c>
      <c r="E151" s="59" t="s">
        <v>759</v>
      </c>
      <c r="F151" s="109">
        <v>2</v>
      </c>
      <c r="G151" s="58"/>
      <c r="H151" s="60">
        <v>0</v>
      </c>
    </row>
    <row r="152" spans="2:8" s="71" customFormat="1" ht="15.75" x14ac:dyDescent="0.25">
      <c r="B152" s="56" t="s">
        <v>802</v>
      </c>
      <c r="C152" s="76" t="s">
        <v>278</v>
      </c>
      <c r="D152" s="58" t="s">
        <v>279</v>
      </c>
      <c r="E152" s="59" t="s">
        <v>759</v>
      </c>
      <c r="F152" s="102">
        <v>172</v>
      </c>
      <c r="G152" s="58"/>
      <c r="H152" s="69">
        <v>0</v>
      </c>
    </row>
    <row r="153" spans="2:8" s="71" customFormat="1" ht="15.75" x14ac:dyDescent="0.25">
      <c r="B153" s="56" t="s">
        <v>803</v>
      </c>
      <c r="C153" s="63" t="s">
        <v>280</v>
      </c>
      <c r="D153" s="58" t="s">
        <v>281</v>
      </c>
      <c r="E153" s="59" t="s">
        <v>759</v>
      </c>
      <c r="F153" s="102">
        <v>675</v>
      </c>
      <c r="G153" s="58"/>
      <c r="H153" s="69">
        <v>0</v>
      </c>
    </row>
    <row r="154" spans="2:8" s="71" customFormat="1" ht="15.75" x14ac:dyDescent="0.25">
      <c r="B154" s="56" t="s">
        <v>804</v>
      </c>
      <c r="C154" s="63" t="s">
        <v>282</v>
      </c>
      <c r="D154" s="58" t="s">
        <v>283</v>
      </c>
      <c r="E154" s="59" t="s">
        <v>759</v>
      </c>
      <c r="F154" s="102">
        <v>1</v>
      </c>
      <c r="G154" s="58"/>
      <c r="H154" s="60">
        <v>0</v>
      </c>
    </row>
    <row r="155" spans="2:8" s="71" customFormat="1" ht="15.75" x14ac:dyDescent="0.25">
      <c r="B155" s="56" t="s">
        <v>805</v>
      </c>
      <c r="C155" s="77" t="s">
        <v>284</v>
      </c>
      <c r="D155" s="58" t="s">
        <v>285</v>
      </c>
      <c r="E155" s="59" t="s">
        <v>759</v>
      </c>
      <c r="F155" s="102">
        <v>142</v>
      </c>
      <c r="G155" s="58"/>
      <c r="H155" s="69">
        <v>0</v>
      </c>
    </row>
    <row r="156" spans="2:8" s="61" customFormat="1" ht="15.75" x14ac:dyDescent="0.25">
      <c r="B156" s="56" t="s">
        <v>806</v>
      </c>
      <c r="C156" s="76" t="s">
        <v>286</v>
      </c>
      <c r="D156" s="58" t="s">
        <v>287</v>
      </c>
      <c r="E156" s="59" t="s">
        <v>759</v>
      </c>
      <c r="F156" s="102">
        <v>100</v>
      </c>
      <c r="G156" s="58"/>
      <c r="H156" s="69">
        <v>0</v>
      </c>
    </row>
    <row r="157" spans="2:8" s="61" customFormat="1" ht="15.75" x14ac:dyDescent="0.25">
      <c r="B157" s="56" t="s">
        <v>807</v>
      </c>
      <c r="C157" s="63" t="s">
        <v>288</v>
      </c>
      <c r="D157" s="58" t="s">
        <v>289</v>
      </c>
      <c r="E157" s="59" t="s">
        <v>759</v>
      </c>
      <c r="F157" s="102">
        <v>5</v>
      </c>
      <c r="G157" s="58"/>
      <c r="H157" s="69">
        <v>0</v>
      </c>
    </row>
    <row r="158" spans="2:8" s="61" customFormat="1" ht="15.75" x14ac:dyDescent="0.25">
      <c r="B158" s="56" t="s">
        <v>808</v>
      </c>
      <c r="C158" s="63" t="s">
        <v>290</v>
      </c>
      <c r="D158" s="58" t="s">
        <v>291</v>
      </c>
      <c r="E158" s="59" t="s">
        <v>759</v>
      </c>
      <c r="F158" s="102">
        <v>17</v>
      </c>
      <c r="G158" s="58"/>
      <c r="H158" s="69">
        <v>0</v>
      </c>
    </row>
    <row r="159" spans="2:8" s="71" customFormat="1" ht="15.75" x14ac:dyDescent="0.25">
      <c r="B159" s="56" t="s">
        <v>809</v>
      </c>
      <c r="C159" s="63" t="s">
        <v>292</v>
      </c>
      <c r="D159" s="58" t="s">
        <v>293</v>
      </c>
      <c r="E159" s="59" t="s">
        <v>759</v>
      </c>
      <c r="F159" s="102">
        <v>34</v>
      </c>
      <c r="G159" s="58"/>
      <c r="H159" s="69">
        <v>0</v>
      </c>
    </row>
    <row r="160" spans="2:8" s="61" customFormat="1" ht="15.75" x14ac:dyDescent="0.25">
      <c r="B160" s="56" t="s">
        <v>810</v>
      </c>
      <c r="C160" s="76" t="s">
        <v>294</v>
      </c>
      <c r="D160" s="58" t="s">
        <v>295</v>
      </c>
      <c r="E160" s="59" t="s">
        <v>759</v>
      </c>
      <c r="F160" s="102">
        <v>1</v>
      </c>
      <c r="G160" s="58"/>
      <c r="H160" s="60">
        <v>0</v>
      </c>
    </row>
    <row r="161" spans="2:8" s="61" customFormat="1" ht="15.75" x14ac:dyDescent="0.25">
      <c r="B161" s="56" t="s">
        <v>811</v>
      </c>
      <c r="C161" s="57" t="s">
        <v>296</v>
      </c>
      <c r="D161" s="58" t="s">
        <v>297</v>
      </c>
      <c r="E161" s="59" t="s">
        <v>759</v>
      </c>
      <c r="F161" s="107">
        <v>1</v>
      </c>
      <c r="G161" s="58"/>
      <c r="H161" s="60">
        <v>0</v>
      </c>
    </row>
    <row r="162" spans="2:8" s="61" customFormat="1" ht="30" x14ac:dyDescent="0.25">
      <c r="B162" s="56" t="s">
        <v>812</v>
      </c>
      <c r="C162" s="63" t="s">
        <v>298</v>
      </c>
      <c r="D162" s="58" t="s">
        <v>299</v>
      </c>
      <c r="E162" s="59" t="s">
        <v>755</v>
      </c>
      <c r="F162" s="102">
        <v>20</v>
      </c>
      <c r="G162" s="58"/>
      <c r="H162" s="69">
        <v>0</v>
      </c>
    </row>
    <row r="163" spans="2:8" s="61" customFormat="1" ht="30" x14ac:dyDescent="0.25">
      <c r="B163" s="56" t="s">
        <v>813</v>
      </c>
      <c r="C163" s="63" t="s">
        <v>300</v>
      </c>
      <c r="D163" s="58" t="s">
        <v>301</v>
      </c>
      <c r="E163" s="59" t="s">
        <v>755</v>
      </c>
      <c r="F163" s="109">
        <v>25</v>
      </c>
      <c r="G163" s="58"/>
      <c r="H163" s="87">
        <v>0</v>
      </c>
    </row>
    <row r="164" spans="2:8" s="61" customFormat="1" ht="15.75" x14ac:dyDescent="0.25">
      <c r="B164" s="56" t="s">
        <v>814</v>
      </c>
      <c r="C164" s="57" t="s">
        <v>302</v>
      </c>
      <c r="D164" s="58" t="s">
        <v>303</v>
      </c>
      <c r="E164" s="59" t="s">
        <v>759</v>
      </c>
      <c r="F164" s="102">
        <v>161</v>
      </c>
      <c r="G164" s="58"/>
      <c r="H164" s="60">
        <v>0</v>
      </c>
    </row>
    <row r="165" spans="2:8" s="61" customFormat="1" ht="15.75" x14ac:dyDescent="0.25">
      <c r="B165" s="56" t="s">
        <v>815</v>
      </c>
      <c r="C165" s="57" t="s">
        <v>306</v>
      </c>
      <c r="D165" s="58" t="s">
        <v>307</v>
      </c>
      <c r="E165" s="59" t="s">
        <v>759</v>
      </c>
      <c r="F165" s="102">
        <v>8</v>
      </c>
      <c r="G165" s="58"/>
      <c r="H165" s="60">
        <v>0</v>
      </c>
    </row>
    <row r="166" spans="2:8" s="61" customFormat="1" ht="15.75" x14ac:dyDescent="0.25">
      <c r="B166" s="56" t="s">
        <v>816</v>
      </c>
      <c r="C166" s="57" t="s">
        <v>312</v>
      </c>
      <c r="D166" s="58" t="s">
        <v>313</v>
      </c>
      <c r="E166" s="59" t="s">
        <v>755</v>
      </c>
      <c r="F166" s="102">
        <v>6</v>
      </c>
      <c r="G166" s="58"/>
      <c r="H166" s="60">
        <v>0</v>
      </c>
    </row>
    <row r="167" spans="2:8" s="61" customFormat="1" ht="21" customHeight="1" x14ac:dyDescent="0.25">
      <c r="B167" s="56" t="s">
        <v>817</v>
      </c>
      <c r="C167" s="63" t="s">
        <v>320</v>
      </c>
      <c r="D167" s="58" t="s">
        <v>321</v>
      </c>
      <c r="E167" s="59" t="s">
        <v>755</v>
      </c>
      <c r="F167" s="102">
        <v>24</v>
      </c>
      <c r="G167" s="58"/>
      <c r="H167" s="60">
        <v>0</v>
      </c>
    </row>
    <row r="168" spans="2:8" s="61" customFormat="1" ht="15.75" x14ac:dyDescent="0.25">
      <c r="B168" s="56" t="s">
        <v>818</v>
      </c>
      <c r="C168" s="63" t="s">
        <v>322</v>
      </c>
      <c r="D168" s="58" t="s">
        <v>323</v>
      </c>
      <c r="E168" s="59" t="s">
        <v>755</v>
      </c>
      <c r="F168" s="102">
        <v>31</v>
      </c>
      <c r="G168" s="58"/>
      <c r="H168" s="87">
        <v>0</v>
      </c>
    </row>
    <row r="169" spans="2:8" s="61" customFormat="1" ht="30" x14ac:dyDescent="0.25">
      <c r="B169" s="56" t="s">
        <v>819</v>
      </c>
      <c r="C169" s="63" t="s">
        <v>324</v>
      </c>
      <c r="D169" s="58" t="s">
        <v>545</v>
      </c>
      <c r="E169" s="59" t="s">
        <v>755</v>
      </c>
      <c r="F169" s="102">
        <v>3</v>
      </c>
      <c r="G169" s="58"/>
      <c r="H169" s="60">
        <v>0</v>
      </c>
    </row>
    <row r="170" spans="2:8" s="61" customFormat="1" ht="30" x14ac:dyDescent="0.25">
      <c r="B170" s="56" t="s">
        <v>820</v>
      </c>
      <c r="C170" s="57" t="s">
        <v>501</v>
      </c>
      <c r="D170" s="58" t="s">
        <v>502</v>
      </c>
      <c r="E170" s="59" t="s">
        <v>755</v>
      </c>
      <c r="F170" s="109">
        <v>7</v>
      </c>
      <c r="G170" s="58"/>
      <c r="H170" s="60">
        <v>0</v>
      </c>
    </row>
    <row r="171" spans="2:8" s="61" customFormat="1" ht="30" x14ac:dyDescent="0.25">
      <c r="B171" s="56" t="s">
        <v>821</v>
      </c>
      <c r="C171" s="63" t="s">
        <v>325</v>
      </c>
      <c r="D171" s="58" t="s">
        <v>326</v>
      </c>
      <c r="E171" s="59" t="s">
        <v>755</v>
      </c>
      <c r="F171" s="102">
        <v>52</v>
      </c>
      <c r="G171" s="58"/>
      <c r="H171" s="87">
        <v>0</v>
      </c>
    </row>
    <row r="172" spans="2:8" s="61" customFormat="1" ht="45" x14ac:dyDescent="0.25">
      <c r="B172" s="56" t="s">
        <v>822</v>
      </c>
      <c r="C172" s="63" t="s">
        <v>327</v>
      </c>
      <c r="D172" s="58" t="s">
        <v>546</v>
      </c>
      <c r="E172" s="59" t="s">
        <v>755</v>
      </c>
      <c r="F172" s="102">
        <v>642</v>
      </c>
      <c r="G172" s="58"/>
      <c r="H172" s="60">
        <v>0</v>
      </c>
    </row>
    <row r="173" spans="2:8" s="61" customFormat="1" ht="30" x14ac:dyDescent="0.25">
      <c r="B173" s="56" t="s">
        <v>823</v>
      </c>
      <c r="C173" s="63" t="s">
        <v>328</v>
      </c>
      <c r="D173" s="58" t="s">
        <v>547</v>
      </c>
      <c r="E173" s="59" t="s">
        <v>755</v>
      </c>
      <c r="F173" s="102">
        <v>32</v>
      </c>
      <c r="G173" s="58"/>
      <c r="H173" s="69">
        <v>0</v>
      </c>
    </row>
    <row r="174" spans="2:8" s="61" customFormat="1" ht="45" x14ac:dyDescent="0.25">
      <c r="B174" s="56" t="s">
        <v>824</v>
      </c>
      <c r="C174" s="63" t="s">
        <v>329</v>
      </c>
      <c r="D174" s="58" t="s">
        <v>330</v>
      </c>
      <c r="E174" s="59" t="s">
        <v>755</v>
      </c>
      <c r="F174" s="102">
        <v>220</v>
      </c>
      <c r="G174" s="58"/>
      <c r="H174" s="69">
        <v>0</v>
      </c>
    </row>
    <row r="175" spans="2:8" s="61" customFormat="1" ht="15.75" x14ac:dyDescent="0.25">
      <c r="B175" s="56" t="s">
        <v>825</v>
      </c>
      <c r="C175" s="57" t="s">
        <v>331</v>
      </c>
      <c r="D175" s="58" t="s">
        <v>332</v>
      </c>
      <c r="E175" s="59" t="s">
        <v>755</v>
      </c>
      <c r="F175" s="107">
        <v>4</v>
      </c>
      <c r="G175" s="58"/>
      <c r="H175" s="60">
        <v>0</v>
      </c>
    </row>
    <row r="176" spans="2:8" s="35" customFormat="1" x14ac:dyDescent="0.25">
      <c r="B176" s="37" t="s">
        <v>577</v>
      </c>
      <c r="C176" s="43"/>
      <c r="D176" s="39" t="s">
        <v>728</v>
      </c>
      <c r="E176" s="40"/>
      <c r="F176" s="103"/>
      <c r="G176" s="44"/>
      <c r="H176" s="45">
        <v>0</v>
      </c>
    </row>
    <row r="177" spans="2:8" s="61" customFormat="1" ht="30" x14ac:dyDescent="0.25">
      <c r="B177" s="56" t="s">
        <v>704</v>
      </c>
      <c r="C177" s="63" t="s">
        <v>385</v>
      </c>
      <c r="D177" s="86" t="s">
        <v>386</v>
      </c>
      <c r="E177" s="116" t="s">
        <v>757</v>
      </c>
      <c r="F177" s="109">
        <v>180</v>
      </c>
      <c r="G177" s="86"/>
      <c r="H177" s="60">
        <v>0</v>
      </c>
    </row>
    <row r="178" spans="2:8" s="61" customFormat="1" ht="30" x14ac:dyDescent="0.25">
      <c r="B178" s="56" t="s">
        <v>639</v>
      </c>
      <c r="C178" s="63" t="s">
        <v>387</v>
      </c>
      <c r="D178" s="86" t="s">
        <v>388</v>
      </c>
      <c r="E178" s="116" t="s">
        <v>757</v>
      </c>
      <c r="F178" s="109">
        <v>165</v>
      </c>
      <c r="G178" s="86"/>
      <c r="H178" s="60">
        <v>0</v>
      </c>
    </row>
    <row r="179" spans="2:8" s="61" customFormat="1" ht="30" x14ac:dyDescent="0.25">
      <c r="B179" s="56" t="s">
        <v>705</v>
      </c>
      <c r="C179" s="63" t="s">
        <v>389</v>
      </c>
      <c r="D179" s="86" t="s">
        <v>390</v>
      </c>
      <c r="E179" s="116" t="s">
        <v>757</v>
      </c>
      <c r="F179" s="109">
        <v>135</v>
      </c>
      <c r="G179" s="86"/>
      <c r="H179" s="60">
        <v>0</v>
      </c>
    </row>
    <row r="180" spans="2:8" s="61" customFormat="1" ht="30" x14ac:dyDescent="0.25">
      <c r="B180" s="56" t="s">
        <v>706</v>
      </c>
      <c r="C180" s="63" t="s">
        <v>391</v>
      </c>
      <c r="D180" s="86" t="s">
        <v>392</v>
      </c>
      <c r="E180" s="116" t="s">
        <v>757</v>
      </c>
      <c r="F180" s="109">
        <v>85</v>
      </c>
      <c r="G180" s="86"/>
      <c r="H180" s="60">
        <v>0</v>
      </c>
    </row>
    <row r="181" spans="2:8" s="61" customFormat="1" ht="30" x14ac:dyDescent="0.25">
      <c r="B181" s="56" t="s">
        <v>708</v>
      </c>
      <c r="C181" s="63" t="s">
        <v>395</v>
      </c>
      <c r="D181" s="86" t="s">
        <v>396</v>
      </c>
      <c r="E181" s="116" t="s">
        <v>757</v>
      </c>
      <c r="F181" s="109">
        <v>98</v>
      </c>
      <c r="G181" s="86"/>
      <c r="H181" s="60">
        <v>0</v>
      </c>
    </row>
    <row r="182" spans="2:8" s="61" customFormat="1" ht="30" x14ac:dyDescent="0.25">
      <c r="B182" s="56" t="s">
        <v>709</v>
      </c>
      <c r="C182" s="63" t="s">
        <v>397</v>
      </c>
      <c r="D182" s="86" t="s">
        <v>398</v>
      </c>
      <c r="E182" s="116" t="s">
        <v>757</v>
      </c>
      <c r="F182" s="109">
        <v>78</v>
      </c>
      <c r="G182" s="86"/>
      <c r="H182" s="60">
        <v>0</v>
      </c>
    </row>
    <row r="183" spans="2:8" s="61" customFormat="1" ht="30" x14ac:dyDescent="0.25">
      <c r="B183" s="56" t="s">
        <v>710</v>
      </c>
      <c r="C183" s="63" t="s">
        <v>399</v>
      </c>
      <c r="D183" s="86" t="s">
        <v>400</v>
      </c>
      <c r="E183" s="116" t="s">
        <v>757</v>
      </c>
      <c r="F183" s="109">
        <v>98</v>
      </c>
      <c r="G183" s="86"/>
      <c r="H183" s="60">
        <v>0</v>
      </c>
    </row>
    <row r="184" spans="2:8" s="61" customFormat="1" ht="30" x14ac:dyDescent="0.25">
      <c r="B184" s="56" t="s">
        <v>711</v>
      </c>
      <c r="C184" s="63" t="s">
        <v>401</v>
      </c>
      <c r="D184" s="86" t="s">
        <v>402</v>
      </c>
      <c r="E184" s="116" t="s">
        <v>757</v>
      </c>
      <c r="F184" s="109">
        <v>195</v>
      </c>
      <c r="G184" s="86"/>
      <c r="H184" s="60">
        <v>0</v>
      </c>
    </row>
    <row r="185" spans="2:8" s="61" customFormat="1" ht="21" customHeight="1" x14ac:dyDescent="0.25">
      <c r="B185" s="56" t="s">
        <v>707</v>
      </c>
      <c r="C185" s="63" t="s">
        <v>407</v>
      </c>
      <c r="D185" s="86" t="s">
        <v>408</v>
      </c>
      <c r="E185" s="116" t="s">
        <v>757</v>
      </c>
      <c r="F185" s="109">
        <v>265</v>
      </c>
      <c r="G185" s="86"/>
      <c r="H185" s="60">
        <v>0</v>
      </c>
    </row>
    <row r="186" spans="2:8" s="35" customFormat="1" x14ac:dyDescent="0.25">
      <c r="B186" s="37" t="s">
        <v>578</v>
      </c>
      <c r="C186" s="43"/>
      <c r="D186" s="39" t="s">
        <v>509</v>
      </c>
      <c r="E186" s="40"/>
      <c r="F186" s="103"/>
      <c r="G186" s="44"/>
      <c r="H186" s="45">
        <v>0</v>
      </c>
    </row>
    <row r="187" spans="2:8" s="61" customFormat="1" ht="30" x14ac:dyDescent="0.25">
      <c r="B187" s="56" t="s">
        <v>712</v>
      </c>
      <c r="C187" s="57" t="s">
        <v>159</v>
      </c>
      <c r="D187" s="58" t="s">
        <v>160</v>
      </c>
      <c r="E187" s="59" t="s">
        <v>755</v>
      </c>
      <c r="F187" s="102">
        <v>44</v>
      </c>
      <c r="G187" s="58"/>
      <c r="H187" s="69">
        <v>0</v>
      </c>
    </row>
    <row r="188" spans="2:8" s="61" customFormat="1" ht="45" x14ac:dyDescent="0.25">
      <c r="B188" s="56" t="s">
        <v>665</v>
      </c>
      <c r="C188" s="57" t="s">
        <v>161</v>
      </c>
      <c r="D188" s="58" t="s">
        <v>162</v>
      </c>
      <c r="E188" s="59" t="s">
        <v>755</v>
      </c>
      <c r="F188" s="102">
        <v>32</v>
      </c>
      <c r="G188" s="58"/>
      <c r="H188" s="69">
        <v>0</v>
      </c>
    </row>
    <row r="189" spans="2:8" s="61" customFormat="1" ht="30" x14ac:dyDescent="0.25">
      <c r="B189" s="56" t="s">
        <v>713</v>
      </c>
      <c r="C189" s="57" t="s">
        <v>163</v>
      </c>
      <c r="D189" s="58" t="s">
        <v>164</v>
      </c>
      <c r="E189" s="59" t="s">
        <v>755</v>
      </c>
      <c r="F189" s="102">
        <v>40</v>
      </c>
      <c r="G189" s="58"/>
      <c r="H189" s="60">
        <v>0</v>
      </c>
    </row>
    <row r="190" spans="2:8" s="61" customFormat="1" ht="30" x14ac:dyDescent="0.25">
      <c r="B190" s="56" t="s">
        <v>826</v>
      </c>
      <c r="C190" s="53" t="s">
        <v>165</v>
      </c>
      <c r="D190" s="58" t="s">
        <v>166</v>
      </c>
      <c r="E190" s="59" t="s">
        <v>755</v>
      </c>
      <c r="F190" s="102">
        <v>38</v>
      </c>
      <c r="G190" s="58"/>
      <c r="H190" s="69">
        <v>0</v>
      </c>
    </row>
    <row r="191" spans="2:8" s="61" customFormat="1" ht="30" x14ac:dyDescent="0.25">
      <c r="B191" s="56" t="s">
        <v>827</v>
      </c>
      <c r="C191" s="78" t="s">
        <v>170</v>
      </c>
      <c r="D191" s="58" t="s">
        <v>497</v>
      </c>
      <c r="E191" s="59" t="s">
        <v>759</v>
      </c>
      <c r="F191" s="102">
        <v>64</v>
      </c>
      <c r="G191" s="58"/>
      <c r="H191" s="69">
        <v>0</v>
      </c>
    </row>
    <row r="192" spans="2:8" s="61" customFormat="1" ht="30" x14ac:dyDescent="0.25">
      <c r="B192" s="56" t="s">
        <v>828</v>
      </c>
      <c r="C192" s="57" t="s">
        <v>173</v>
      </c>
      <c r="D192" s="58" t="s">
        <v>174</v>
      </c>
      <c r="E192" s="59" t="s">
        <v>755</v>
      </c>
      <c r="F192" s="107">
        <v>2</v>
      </c>
      <c r="G192" s="58"/>
      <c r="H192" s="60">
        <v>0</v>
      </c>
    </row>
    <row r="193" spans="2:8" s="61" customFormat="1" ht="30" x14ac:dyDescent="0.25">
      <c r="B193" s="56" t="s">
        <v>829</v>
      </c>
      <c r="C193" s="57" t="s">
        <v>175</v>
      </c>
      <c r="D193" s="58" t="s">
        <v>498</v>
      </c>
      <c r="E193" s="59" t="s">
        <v>755</v>
      </c>
      <c r="F193" s="102">
        <v>8</v>
      </c>
      <c r="G193" s="58"/>
      <c r="H193" s="60">
        <v>0</v>
      </c>
    </row>
    <row r="194" spans="2:8" s="61" customFormat="1" ht="19.5" customHeight="1" x14ac:dyDescent="0.25">
      <c r="B194" s="56" t="s">
        <v>830</v>
      </c>
      <c r="C194" s="70" t="s">
        <v>333</v>
      </c>
      <c r="D194" s="58" t="s">
        <v>334</v>
      </c>
      <c r="E194" s="59" t="s">
        <v>755</v>
      </c>
      <c r="F194" s="102">
        <v>32</v>
      </c>
      <c r="G194" s="58"/>
      <c r="H194" s="69">
        <v>0</v>
      </c>
    </row>
    <row r="195" spans="2:8" s="61" customFormat="1" ht="15.75" x14ac:dyDescent="0.25">
      <c r="B195" s="56" t="s">
        <v>831</v>
      </c>
      <c r="C195" s="57" t="s">
        <v>337</v>
      </c>
      <c r="D195" s="58" t="s">
        <v>338</v>
      </c>
      <c r="E195" s="59" t="s">
        <v>755</v>
      </c>
      <c r="F195" s="102">
        <v>13</v>
      </c>
      <c r="G195" s="58"/>
      <c r="H195" s="60">
        <v>0</v>
      </c>
    </row>
    <row r="196" spans="2:8" s="61" customFormat="1" ht="24" customHeight="1" x14ac:dyDescent="0.25">
      <c r="B196" s="56" t="s">
        <v>93</v>
      </c>
      <c r="C196" s="79" t="s">
        <v>339</v>
      </c>
      <c r="D196" s="58" t="s">
        <v>340</v>
      </c>
      <c r="E196" s="59" t="s">
        <v>755</v>
      </c>
      <c r="F196" s="102">
        <v>56</v>
      </c>
      <c r="G196" s="58"/>
      <c r="H196" s="69">
        <v>0</v>
      </c>
    </row>
    <row r="197" spans="2:8" s="61" customFormat="1" ht="15.75" x14ac:dyDescent="0.25">
      <c r="B197" s="56" t="s">
        <v>96</v>
      </c>
      <c r="C197" s="57" t="s">
        <v>341</v>
      </c>
      <c r="D197" s="58" t="s">
        <v>342</v>
      </c>
      <c r="E197" s="59" t="s">
        <v>755</v>
      </c>
      <c r="F197" s="102">
        <v>42</v>
      </c>
      <c r="G197" s="58"/>
      <c r="H197" s="69">
        <v>0</v>
      </c>
    </row>
    <row r="198" spans="2:8" s="61" customFormat="1" ht="15.75" x14ac:dyDescent="0.25">
      <c r="B198" s="56" t="s">
        <v>832</v>
      </c>
      <c r="C198" s="70" t="s">
        <v>343</v>
      </c>
      <c r="D198" s="58" t="s">
        <v>344</v>
      </c>
      <c r="E198" s="59" t="s">
        <v>755</v>
      </c>
      <c r="F198" s="102">
        <v>7</v>
      </c>
      <c r="G198" s="58"/>
      <c r="H198" s="69">
        <v>0</v>
      </c>
    </row>
    <row r="199" spans="2:8" s="61" customFormat="1" ht="30" x14ac:dyDescent="0.25">
      <c r="B199" s="56" t="s">
        <v>833</v>
      </c>
      <c r="C199" s="57" t="s">
        <v>503</v>
      </c>
      <c r="D199" s="58" t="s">
        <v>504</v>
      </c>
      <c r="E199" s="59" t="s">
        <v>756</v>
      </c>
      <c r="F199" s="102">
        <v>36.96</v>
      </c>
      <c r="G199" s="58"/>
      <c r="H199" s="69">
        <v>0</v>
      </c>
    </row>
    <row r="200" spans="2:8" s="61" customFormat="1" ht="30" x14ac:dyDescent="0.25">
      <c r="B200" s="56" t="s">
        <v>834</v>
      </c>
      <c r="C200" s="57" t="s">
        <v>345</v>
      </c>
      <c r="D200" s="58" t="s">
        <v>346</v>
      </c>
      <c r="E200" s="59" t="s">
        <v>756</v>
      </c>
      <c r="F200" s="102">
        <v>14.44</v>
      </c>
      <c r="G200" s="58"/>
      <c r="H200" s="69">
        <v>0</v>
      </c>
    </row>
    <row r="201" spans="2:8" s="61" customFormat="1" ht="15.75" x14ac:dyDescent="0.25">
      <c r="B201" s="56" t="s">
        <v>835</v>
      </c>
      <c r="C201" s="57" t="s">
        <v>347</v>
      </c>
      <c r="D201" s="58" t="s">
        <v>348</v>
      </c>
      <c r="E201" s="59" t="s">
        <v>755</v>
      </c>
      <c r="F201" s="102">
        <v>32</v>
      </c>
      <c r="G201" s="58"/>
      <c r="H201" s="69">
        <v>0</v>
      </c>
    </row>
    <row r="202" spans="2:8" s="61" customFormat="1" ht="37.5" customHeight="1" x14ac:dyDescent="0.25">
      <c r="B202" s="56" t="s">
        <v>836</v>
      </c>
      <c r="C202" s="48" t="s">
        <v>349</v>
      </c>
      <c r="D202" s="58" t="s">
        <v>350</v>
      </c>
      <c r="E202" s="59" t="s">
        <v>755</v>
      </c>
      <c r="F202" s="102">
        <v>106</v>
      </c>
      <c r="G202" s="58"/>
      <c r="H202" s="69">
        <v>0</v>
      </c>
    </row>
    <row r="203" spans="2:8" s="61" customFormat="1" ht="30" x14ac:dyDescent="0.25">
      <c r="B203" s="56" t="s">
        <v>837</v>
      </c>
      <c r="C203" s="57" t="s">
        <v>351</v>
      </c>
      <c r="D203" s="58" t="s">
        <v>352</v>
      </c>
      <c r="E203" s="59" t="s">
        <v>755</v>
      </c>
      <c r="F203" s="102">
        <v>4</v>
      </c>
      <c r="G203" s="58"/>
      <c r="H203" s="69">
        <v>0</v>
      </c>
    </row>
    <row r="204" spans="2:8" s="61" customFormat="1" ht="30" x14ac:dyDescent="0.25">
      <c r="B204" s="56" t="s">
        <v>838</v>
      </c>
      <c r="C204" s="48" t="s">
        <v>353</v>
      </c>
      <c r="D204" s="58" t="s">
        <v>354</v>
      </c>
      <c r="E204" s="59" t="s">
        <v>755</v>
      </c>
      <c r="F204" s="102">
        <v>14</v>
      </c>
      <c r="G204" s="58"/>
      <c r="H204" s="69">
        <v>0</v>
      </c>
    </row>
    <row r="205" spans="2:8" s="61" customFormat="1" ht="15.75" x14ac:dyDescent="0.25">
      <c r="B205" s="56" t="s">
        <v>839</v>
      </c>
      <c r="C205" s="70" t="s">
        <v>355</v>
      </c>
      <c r="D205" s="58" t="s">
        <v>356</v>
      </c>
      <c r="E205" s="59" t="s">
        <v>755</v>
      </c>
      <c r="F205" s="102">
        <v>32</v>
      </c>
      <c r="G205" s="58"/>
      <c r="H205" s="69">
        <v>0</v>
      </c>
    </row>
    <row r="206" spans="2:8" s="61" customFormat="1" ht="15.75" x14ac:dyDescent="0.25">
      <c r="B206" s="56" t="s">
        <v>97</v>
      </c>
      <c r="C206" s="57" t="s">
        <v>357</v>
      </c>
      <c r="D206" s="58" t="s">
        <v>358</v>
      </c>
      <c r="E206" s="59" t="s">
        <v>755</v>
      </c>
      <c r="F206" s="102">
        <v>4</v>
      </c>
      <c r="G206" s="58"/>
      <c r="H206" s="69">
        <v>0</v>
      </c>
    </row>
    <row r="207" spans="2:8" s="61" customFormat="1" ht="15.75" x14ac:dyDescent="0.25">
      <c r="B207" s="56" t="s">
        <v>840</v>
      </c>
      <c r="C207" s="57" t="s">
        <v>359</v>
      </c>
      <c r="D207" s="58" t="s">
        <v>360</v>
      </c>
      <c r="E207" s="59" t="s">
        <v>755</v>
      </c>
      <c r="F207" s="102">
        <v>2</v>
      </c>
      <c r="G207" s="58"/>
      <c r="H207" s="69">
        <v>0</v>
      </c>
    </row>
    <row r="208" spans="2:8" s="61" customFormat="1" ht="15.75" x14ac:dyDescent="0.25">
      <c r="B208" s="56" t="s">
        <v>841</v>
      </c>
      <c r="C208" s="57" t="s">
        <v>361</v>
      </c>
      <c r="D208" s="58" t="s">
        <v>362</v>
      </c>
      <c r="E208" s="59" t="s">
        <v>755</v>
      </c>
      <c r="F208" s="102">
        <v>2</v>
      </c>
      <c r="G208" s="58"/>
      <c r="H208" s="69">
        <v>0</v>
      </c>
    </row>
    <row r="209" spans="1:8" s="61" customFormat="1" ht="15.75" x14ac:dyDescent="0.25">
      <c r="A209" s="80"/>
      <c r="B209" s="56" t="s">
        <v>842</v>
      </c>
      <c r="C209" s="57" t="s">
        <v>363</v>
      </c>
      <c r="D209" s="58" t="s">
        <v>364</v>
      </c>
      <c r="E209" s="59" t="s">
        <v>755</v>
      </c>
      <c r="F209" s="102">
        <v>3</v>
      </c>
      <c r="G209" s="58"/>
      <c r="H209" s="60">
        <v>0</v>
      </c>
    </row>
    <row r="210" spans="1:8" s="61" customFormat="1" ht="15.75" x14ac:dyDescent="0.25">
      <c r="B210" s="56" t="s">
        <v>843</v>
      </c>
      <c r="C210" s="57" t="s">
        <v>365</v>
      </c>
      <c r="D210" s="58" t="s">
        <v>366</v>
      </c>
      <c r="E210" s="59" t="s">
        <v>755</v>
      </c>
      <c r="F210" s="102">
        <v>4</v>
      </c>
      <c r="G210" s="58"/>
      <c r="H210" s="60">
        <v>0</v>
      </c>
    </row>
    <row r="211" spans="1:8" s="61" customFormat="1" ht="15.75" x14ac:dyDescent="0.25">
      <c r="B211" s="56" t="s">
        <v>844</v>
      </c>
      <c r="C211" s="73" t="s">
        <v>367</v>
      </c>
      <c r="D211" s="58" t="s">
        <v>368</v>
      </c>
      <c r="E211" s="59" t="s">
        <v>755</v>
      </c>
      <c r="F211" s="102">
        <v>140</v>
      </c>
      <c r="G211" s="58"/>
      <c r="H211" s="69">
        <v>0</v>
      </c>
    </row>
    <row r="212" spans="1:8" s="61" customFormat="1" ht="15.75" x14ac:dyDescent="0.25">
      <c r="B212" s="56" t="s">
        <v>845</v>
      </c>
      <c r="C212" s="57" t="s">
        <v>369</v>
      </c>
      <c r="D212" s="58" t="s">
        <v>370</v>
      </c>
      <c r="E212" s="59" t="s">
        <v>755</v>
      </c>
      <c r="F212" s="102">
        <v>63</v>
      </c>
      <c r="G212" s="58"/>
      <c r="H212" s="69">
        <v>0</v>
      </c>
    </row>
    <row r="213" spans="1:8" s="61" customFormat="1" ht="15.75" x14ac:dyDescent="0.25">
      <c r="B213" s="56" t="s">
        <v>846</v>
      </c>
      <c r="C213" s="57" t="s">
        <v>371</v>
      </c>
      <c r="D213" s="58" t="s">
        <v>372</v>
      </c>
      <c r="E213" s="59" t="s">
        <v>755</v>
      </c>
      <c r="F213" s="102">
        <v>30</v>
      </c>
      <c r="G213" s="58"/>
      <c r="H213" s="69">
        <v>0</v>
      </c>
    </row>
    <row r="214" spans="1:8" s="61" customFormat="1" ht="15.75" x14ac:dyDescent="0.25">
      <c r="B214" s="56" t="s">
        <v>847</v>
      </c>
      <c r="C214" s="79" t="s">
        <v>373</v>
      </c>
      <c r="D214" s="58" t="s">
        <v>374</v>
      </c>
      <c r="E214" s="59" t="s">
        <v>755</v>
      </c>
      <c r="F214" s="102">
        <v>113</v>
      </c>
      <c r="G214" s="58"/>
      <c r="H214" s="69">
        <v>0</v>
      </c>
    </row>
    <row r="215" spans="1:8" s="61" customFormat="1" ht="15.75" x14ac:dyDescent="0.25">
      <c r="B215" s="56" t="s">
        <v>848</v>
      </c>
      <c r="C215" s="57" t="s">
        <v>375</v>
      </c>
      <c r="D215" s="58" t="s">
        <v>376</v>
      </c>
      <c r="E215" s="59" t="s">
        <v>755</v>
      </c>
      <c r="F215" s="102">
        <v>61</v>
      </c>
      <c r="G215" s="58"/>
      <c r="H215" s="69">
        <v>0</v>
      </c>
    </row>
    <row r="216" spans="1:8" s="61" customFormat="1" ht="15.75" x14ac:dyDescent="0.25">
      <c r="B216" s="56" t="s">
        <v>849</v>
      </c>
      <c r="C216" s="57" t="s">
        <v>377</v>
      </c>
      <c r="D216" s="58" t="s">
        <v>378</v>
      </c>
      <c r="E216" s="59" t="s">
        <v>755</v>
      </c>
      <c r="F216" s="107">
        <v>2</v>
      </c>
      <c r="G216" s="58"/>
      <c r="H216" s="60">
        <v>0</v>
      </c>
    </row>
    <row r="217" spans="1:8" s="61" customFormat="1" ht="15.75" x14ac:dyDescent="0.25">
      <c r="B217" s="56" t="s">
        <v>850</v>
      </c>
      <c r="C217" s="57" t="s">
        <v>379</v>
      </c>
      <c r="D217" s="58" t="s">
        <v>380</v>
      </c>
      <c r="E217" s="59" t="s">
        <v>755</v>
      </c>
      <c r="F217" s="102">
        <v>30</v>
      </c>
      <c r="G217" s="58"/>
      <c r="H217" s="69">
        <v>0</v>
      </c>
    </row>
    <row r="218" spans="1:8" s="61" customFormat="1" ht="15.75" x14ac:dyDescent="0.25">
      <c r="B218" s="56" t="s">
        <v>851</v>
      </c>
      <c r="C218" s="57" t="s">
        <v>381</v>
      </c>
      <c r="D218" s="58" t="s">
        <v>382</v>
      </c>
      <c r="E218" s="59" t="s">
        <v>755</v>
      </c>
      <c r="F218" s="102">
        <v>6</v>
      </c>
      <c r="G218" s="58"/>
      <c r="H218" s="60">
        <v>0</v>
      </c>
    </row>
    <row r="219" spans="1:8" s="61" customFormat="1" ht="15.75" x14ac:dyDescent="0.25">
      <c r="B219" s="56" t="s">
        <v>852</v>
      </c>
      <c r="C219" s="48" t="s">
        <v>383</v>
      </c>
      <c r="D219" s="58" t="s">
        <v>384</v>
      </c>
      <c r="E219" s="59" t="s">
        <v>755</v>
      </c>
      <c r="F219" s="102">
        <v>80</v>
      </c>
      <c r="G219" s="58"/>
      <c r="H219" s="69">
        <v>0</v>
      </c>
    </row>
    <row r="220" spans="1:8" s="61" customFormat="1" ht="21" customHeight="1" x14ac:dyDescent="0.25">
      <c r="B220" s="56" t="s">
        <v>853</v>
      </c>
      <c r="C220" s="57" t="s">
        <v>415</v>
      </c>
      <c r="D220" s="58" t="s">
        <v>416</v>
      </c>
      <c r="E220" s="59" t="s">
        <v>755</v>
      </c>
      <c r="F220" s="102">
        <v>21</v>
      </c>
      <c r="G220" s="58"/>
      <c r="H220" s="69">
        <v>0</v>
      </c>
    </row>
    <row r="221" spans="1:8" s="61" customFormat="1" ht="21" customHeight="1" x14ac:dyDescent="0.25">
      <c r="B221" s="56" t="s">
        <v>854</v>
      </c>
      <c r="C221" s="57" t="s">
        <v>417</v>
      </c>
      <c r="D221" s="58" t="s">
        <v>418</v>
      </c>
      <c r="E221" s="59" t="s">
        <v>755</v>
      </c>
      <c r="F221" s="102">
        <v>8</v>
      </c>
      <c r="G221" s="58"/>
      <c r="H221" s="60">
        <v>0</v>
      </c>
    </row>
    <row r="222" spans="1:8" s="61" customFormat="1" ht="30" x14ac:dyDescent="0.25">
      <c r="B222" s="56" t="s">
        <v>855</v>
      </c>
      <c r="C222" s="57" t="s">
        <v>419</v>
      </c>
      <c r="D222" s="58" t="s">
        <v>420</v>
      </c>
      <c r="E222" s="59" t="s">
        <v>757</v>
      </c>
      <c r="F222" s="102">
        <v>12.8</v>
      </c>
      <c r="G222" s="58"/>
      <c r="H222" s="60">
        <v>0</v>
      </c>
    </row>
    <row r="223" spans="1:8" s="35" customFormat="1" x14ac:dyDescent="0.25">
      <c r="B223" s="37" t="s">
        <v>579</v>
      </c>
      <c r="C223" s="43"/>
      <c r="D223" s="39" t="s">
        <v>729</v>
      </c>
      <c r="E223" s="40"/>
      <c r="F223" s="103"/>
      <c r="G223" s="44"/>
      <c r="H223" s="45">
        <v>0</v>
      </c>
    </row>
    <row r="224" spans="1:8" s="71" customFormat="1" ht="15.75" x14ac:dyDescent="0.25">
      <c r="B224" s="89" t="s">
        <v>714</v>
      </c>
      <c r="C224" s="57" t="s">
        <v>425</v>
      </c>
      <c r="D224" s="58" t="s">
        <v>426</v>
      </c>
      <c r="E224" s="59" t="s">
        <v>757</v>
      </c>
      <c r="F224" s="102">
        <v>480</v>
      </c>
      <c r="G224" s="58"/>
      <c r="H224" s="69">
        <v>0</v>
      </c>
    </row>
    <row r="225" spans="2:8" s="71" customFormat="1" ht="15.75" x14ac:dyDescent="0.25">
      <c r="B225" s="89" t="s">
        <v>856</v>
      </c>
      <c r="C225" s="57" t="s">
        <v>427</v>
      </c>
      <c r="D225" s="58" t="s">
        <v>428</v>
      </c>
      <c r="E225" s="59" t="s">
        <v>755</v>
      </c>
      <c r="F225" s="102">
        <v>16</v>
      </c>
      <c r="G225" s="58"/>
      <c r="H225" s="69">
        <v>0</v>
      </c>
    </row>
    <row r="226" spans="2:8" s="71" customFormat="1" ht="15.75" x14ac:dyDescent="0.25">
      <c r="B226" s="89" t="s">
        <v>857</v>
      </c>
      <c r="C226" s="57" t="s">
        <v>429</v>
      </c>
      <c r="D226" s="58" t="s">
        <v>430</v>
      </c>
      <c r="E226" s="59" t="s">
        <v>755</v>
      </c>
      <c r="F226" s="102">
        <v>16</v>
      </c>
      <c r="G226" s="58"/>
      <c r="H226" s="69">
        <v>0</v>
      </c>
    </row>
    <row r="227" spans="2:8" s="71" customFormat="1" ht="15.75" x14ac:dyDescent="0.25">
      <c r="B227" s="89" t="s">
        <v>858</v>
      </c>
      <c r="C227" s="57" t="s">
        <v>431</v>
      </c>
      <c r="D227" s="58" t="s">
        <v>432</v>
      </c>
      <c r="E227" s="59" t="s">
        <v>755</v>
      </c>
      <c r="F227" s="102">
        <v>16</v>
      </c>
      <c r="G227" s="58"/>
      <c r="H227" s="69">
        <v>0</v>
      </c>
    </row>
    <row r="228" spans="2:8" s="71" customFormat="1" ht="15.75" x14ac:dyDescent="0.25">
      <c r="B228" s="89" t="s">
        <v>859</v>
      </c>
      <c r="C228" s="57" t="s">
        <v>433</v>
      </c>
      <c r="D228" s="58" t="s">
        <v>434</v>
      </c>
      <c r="E228" s="59" t="s">
        <v>755</v>
      </c>
      <c r="F228" s="102">
        <v>16</v>
      </c>
      <c r="G228" s="58"/>
      <c r="H228" s="69">
        <v>0</v>
      </c>
    </row>
    <row r="229" spans="2:8" s="71" customFormat="1" ht="30" x14ac:dyDescent="0.25">
      <c r="B229" s="89" t="s">
        <v>860</v>
      </c>
      <c r="C229" s="57" t="s">
        <v>435</v>
      </c>
      <c r="D229" s="58" t="s">
        <v>436</v>
      </c>
      <c r="E229" s="59" t="s">
        <v>755</v>
      </c>
      <c r="F229" s="105">
        <v>4</v>
      </c>
      <c r="G229" s="58"/>
      <c r="H229" s="69">
        <v>0</v>
      </c>
    </row>
    <row r="230" spans="2:8" s="71" customFormat="1" ht="30" x14ac:dyDescent="0.25">
      <c r="B230" s="89" t="s">
        <v>861</v>
      </c>
      <c r="C230" s="57" t="s">
        <v>437</v>
      </c>
      <c r="D230" s="58" t="s">
        <v>505</v>
      </c>
      <c r="E230" s="59" t="s">
        <v>755</v>
      </c>
      <c r="F230" s="105">
        <v>4</v>
      </c>
      <c r="G230" s="58"/>
      <c r="H230" s="69">
        <v>0</v>
      </c>
    </row>
    <row r="231" spans="2:8" s="71" customFormat="1" ht="15.75" x14ac:dyDescent="0.25">
      <c r="B231" s="89" t="s">
        <v>862</v>
      </c>
      <c r="C231" s="57" t="s">
        <v>438</v>
      </c>
      <c r="D231" s="58" t="s">
        <v>439</v>
      </c>
      <c r="E231" s="59" t="s">
        <v>755</v>
      </c>
      <c r="F231" s="102">
        <v>16</v>
      </c>
      <c r="G231" s="58"/>
      <c r="H231" s="69">
        <v>0</v>
      </c>
    </row>
    <row r="232" spans="2:8" s="71" customFormat="1" ht="20.25" customHeight="1" x14ac:dyDescent="0.25">
      <c r="B232" s="89" t="s">
        <v>863</v>
      </c>
      <c r="C232" s="57" t="s">
        <v>440</v>
      </c>
      <c r="D232" s="58" t="s">
        <v>441</v>
      </c>
      <c r="E232" s="59" t="s">
        <v>755</v>
      </c>
      <c r="F232" s="102">
        <v>3</v>
      </c>
      <c r="G232" s="58"/>
      <c r="H232" s="60">
        <v>0</v>
      </c>
    </row>
    <row r="233" spans="2:8" s="71" customFormat="1" ht="30" x14ac:dyDescent="0.25">
      <c r="B233" s="89" t="s">
        <v>864</v>
      </c>
      <c r="C233" s="57" t="s">
        <v>442</v>
      </c>
      <c r="D233" s="58" t="s">
        <v>443</v>
      </c>
      <c r="E233" s="59" t="s">
        <v>755</v>
      </c>
      <c r="F233" s="102">
        <v>4</v>
      </c>
      <c r="G233" s="58"/>
      <c r="H233" s="60">
        <v>0</v>
      </c>
    </row>
    <row r="234" spans="2:8" s="71" customFormat="1" ht="15.75" x14ac:dyDescent="0.25">
      <c r="B234" s="89" t="s">
        <v>865</v>
      </c>
      <c r="C234" s="57" t="s">
        <v>444</v>
      </c>
      <c r="D234" s="58" t="s">
        <v>445</v>
      </c>
      <c r="E234" s="59" t="s">
        <v>755</v>
      </c>
      <c r="F234" s="102">
        <v>16</v>
      </c>
      <c r="G234" s="58"/>
      <c r="H234" s="69">
        <v>0</v>
      </c>
    </row>
    <row r="235" spans="2:8" s="71" customFormat="1" ht="32.25" customHeight="1" x14ac:dyDescent="0.25">
      <c r="B235" s="89" t="s">
        <v>866</v>
      </c>
      <c r="C235" s="57" t="s">
        <v>446</v>
      </c>
      <c r="D235" s="58" t="s">
        <v>447</v>
      </c>
      <c r="E235" s="59" t="s">
        <v>755</v>
      </c>
      <c r="F235" s="102">
        <v>189</v>
      </c>
      <c r="G235" s="58"/>
      <c r="H235" s="69">
        <v>0</v>
      </c>
    </row>
    <row r="236" spans="2:8" s="71" customFormat="1" ht="30" x14ac:dyDescent="0.25">
      <c r="B236" s="89" t="s">
        <v>867</v>
      </c>
      <c r="C236" s="57" t="s">
        <v>448</v>
      </c>
      <c r="D236" s="58" t="s">
        <v>449</v>
      </c>
      <c r="E236" s="59" t="s">
        <v>755</v>
      </c>
      <c r="F236" s="102">
        <v>3</v>
      </c>
      <c r="G236" s="58"/>
      <c r="H236" s="69">
        <v>0</v>
      </c>
    </row>
    <row r="237" spans="2:8" s="71" customFormat="1" ht="15.75" x14ac:dyDescent="0.25">
      <c r="B237" s="89" t="s">
        <v>868</v>
      </c>
      <c r="C237" s="57" t="s">
        <v>450</v>
      </c>
      <c r="D237" s="58" t="s">
        <v>451</v>
      </c>
      <c r="E237" s="59" t="s">
        <v>755</v>
      </c>
      <c r="F237" s="102">
        <v>118</v>
      </c>
      <c r="G237" s="58"/>
      <c r="H237" s="69">
        <v>0</v>
      </c>
    </row>
    <row r="238" spans="2:8" s="71" customFormat="1" ht="30" x14ac:dyDescent="0.25">
      <c r="B238" s="89" t="s">
        <v>869</v>
      </c>
      <c r="C238" s="57" t="s">
        <v>452</v>
      </c>
      <c r="D238" s="58" t="s">
        <v>453</v>
      </c>
      <c r="E238" s="59" t="s">
        <v>755</v>
      </c>
      <c r="F238" s="102">
        <v>2</v>
      </c>
      <c r="G238" s="58"/>
      <c r="H238" s="69">
        <v>0</v>
      </c>
    </row>
    <row r="239" spans="2:8" s="71" customFormat="1" ht="22.5" customHeight="1" x14ac:dyDescent="0.25">
      <c r="B239" s="89" t="s">
        <v>870</v>
      </c>
      <c r="C239" s="57" t="s">
        <v>454</v>
      </c>
      <c r="D239" s="58" t="s">
        <v>455</v>
      </c>
      <c r="E239" s="59" t="s">
        <v>755</v>
      </c>
      <c r="F239" s="102">
        <v>18</v>
      </c>
      <c r="G239" s="58"/>
      <c r="H239" s="69">
        <v>0</v>
      </c>
    </row>
    <row r="240" spans="2:8" s="71" customFormat="1" ht="15.75" x14ac:dyDescent="0.25">
      <c r="B240" s="89" t="s">
        <v>871</v>
      </c>
      <c r="C240" s="57" t="s">
        <v>456</v>
      </c>
      <c r="D240" s="58" t="s">
        <v>457</v>
      </c>
      <c r="E240" s="59" t="s">
        <v>755</v>
      </c>
      <c r="F240" s="102">
        <v>19</v>
      </c>
      <c r="G240" s="58"/>
      <c r="H240" s="69">
        <v>0</v>
      </c>
    </row>
    <row r="241" spans="2:8" s="71" customFormat="1" ht="15.75" x14ac:dyDescent="0.25">
      <c r="B241" s="89" t="s">
        <v>872</v>
      </c>
      <c r="C241" s="63" t="s">
        <v>458</v>
      </c>
      <c r="D241" s="86" t="s">
        <v>459</v>
      </c>
      <c r="E241" s="116" t="s">
        <v>755</v>
      </c>
      <c r="F241" s="102">
        <v>3</v>
      </c>
      <c r="G241" s="86"/>
      <c r="H241" s="60">
        <v>0</v>
      </c>
    </row>
    <row r="242" spans="2:8" s="71" customFormat="1" ht="15.75" x14ac:dyDescent="0.25">
      <c r="B242" s="89" t="s">
        <v>873</v>
      </c>
      <c r="C242" s="63" t="s">
        <v>476</v>
      </c>
      <c r="D242" s="86" t="s">
        <v>477</v>
      </c>
      <c r="E242" s="116" t="s">
        <v>756</v>
      </c>
      <c r="F242" s="102">
        <v>8</v>
      </c>
      <c r="G242" s="86"/>
      <c r="H242" s="60">
        <v>0</v>
      </c>
    </row>
    <row r="243" spans="2:8" s="35" customFormat="1" x14ac:dyDescent="0.25">
      <c r="B243" s="37" t="s">
        <v>580</v>
      </c>
      <c r="C243" s="43"/>
      <c r="D243" s="39" t="s">
        <v>730</v>
      </c>
      <c r="E243" s="40"/>
      <c r="F243" s="103"/>
      <c r="G243" s="44"/>
      <c r="H243" s="45">
        <v>0</v>
      </c>
    </row>
    <row r="244" spans="2:8" s="71" customFormat="1" ht="15.75" x14ac:dyDescent="0.25">
      <c r="B244" s="89" t="s">
        <v>715</v>
      </c>
      <c r="C244" s="63" t="s">
        <v>470</v>
      </c>
      <c r="D244" s="86" t="s">
        <v>471</v>
      </c>
      <c r="E244" s="59" t="s">
        <v>756</v>
      </c>
      <c r="F244" s="109">
        <v>6.2</v>
      </c>
      <c r="G244" s="86"/>
      <c r="H244" s="60">
        <v>0</v>
      </c>
    </row>
    <row r="245" spans="2:8" s="61" customFormat="1" ht="15.75" x14ac:dyDescent="0.25">
      <c r="B245" s="89" t="s">
        <v>664</v>
      </c>
      <c r="C245" s="178" t="s">
        <v>1002</v>
      </c>
      <c r="D245" s="81" t="s">
        <v>572</v>
      </c>
      <c r="E245" s="82" t="s">
        <v>508</v>
      </c>
      <c r="F245" s="110">
        <v>1</v>
      </c>
      <c r="G245" s="83"/>
      <c r="H245" s="69">
        <v>0</v>
      </c>
    </row>
    <row r="246" spans="2:8" s="61" customFormat="1" ht="30" x14ac:dyDescent="0.25">
      <c r="B246" s="89" t="s">
        <v>716</v>
      </c>
      <c r="C246" s="63" t="s">
        <v>1002</v>
      </c>
      <c r="D246" s="117" t="s">
        <v>765</v>
      </c>
      <c r="E246" s="63" t="s">
        <v>508</v>
      </c>
      <c r="F246" s="109">
        <v>1</v>
      </c>
      <c r="G246" s="84"/>
      <c r="H246" s="60">
        <v>0</v>
      </c>
    </row>
    <row r="247" spans="2:8" s="35" customFormat="1" x14ac:dyDescent="0.25">
      <c r="B247" s="37" t="s">
        <v>581</v>
      </c>
      <c r="C247" s="43"/>
      <c r="D247" s="39" t="s">
        <v>567</v>
      </c>
      <c r="E247" s="40"/>
      <c r="F247" s="103"/>
      <c r="G247" s="44"/>
      <c r="H247" s="45">
        <v>0</v>
      </c>
    </row>
    <row r="248" spans="2:8" s="55" customFormat="1" ht="126.75" customHeight="1" x14ac:dyDescent="0.25">
      <c r="B248" s="47" t="s">
        <v>717</v>
      </c>
      <c r="C248" s="64" t="s">
        <v>1002</v>
      </c>
      <c r="D248" s="97" t="s">
        <v>632</v>
      </c>
      <c r="E248" s="50" t="s">
        <v>508</v>
      </c>
      <c r="F248" s="104">
        <v>1</v>
      </c>
      <c r="G248" s="51"/>
      <c r="H248" s="60">
        <v>0</v>
      </c>
    </row>
    <row r="249" spans="2:8" s="46" customFormat="1" x14ac:dyDescent="0.25">
      <c r="B249" s="37" t="s">
        <v>719</v>
      </c>
      <c r="C249" s="43"/>
      <c r="D249" s="39" t="s">
        <v>731</v>
      </c>
      <c r="E249" s="40"/>
      <c r="F249" s="111"/>
      <c r="G249" s="44"/>
      <c r="H249" s="45">
        <v>0</v>
      </c>
    </row>
    <row r="250" spans="2:8" s="115" customFormat="1" ht="15.75" x14ac:dyDescent="0.25">
      <c r="B250" s="47" t="s">
        <v>718</v>
      </c>
      <c r="C250" s="63" t="s">
        <v>1002</v>
      </c>
      <c r="D250" s="49" t="s">
        <v>582</v>
      </c>
      <c r="E250" s="50" t="s">
        <v>734</v>
      </c>
      <c r="F250" s="104">
        <v>1</v>
      </c>
      <c r="G250" s="51"/>
      <c r="H250" s="69">
        <v>0</v>
      </c>
    </row>
    <row r="251" spans="2:8" s="115" customFormat="1" ht="15.75" x14ac:dyDescent="0.25">
      <c r="B251" s="47" t="s">
        <v>874</v>
      </c>
      <c r="C251" s="63" t="s">
        <v>1002</v>
      </c>
      <c r="D251" s="49" t="s">
        <v>583</v>
      </c>
      <c r="E251" s="50" t="s">
        <v>734</v>
      </c>
      <c r="F251" s="104">
        <v>1</v>
      </c>
      <c r="G251" s="51"/>
      <c r="H251" s="69">
        <v>0</v>
      </c>
    </row>
    <row r="252" spans="2:8" s="115" customFormat="1" ht="15.75" x14ac:dyDescent="0.25">
      <c r="B252" s="47" t="s">
        <v>875</v>
      </c>
      <c r="C252" s="63" t="s">
        <v>1002</v>
      </c>
      <c r="D252" s="49" t="s">
        <v>584</v>
      </c>
      <c r="E252" s="50" t="s">
        <v>734</v>
      </c>
      <c r="F252" s="104">
        <v>2</v>
      </c>
      <c r="G252" s="51"/>
      <c r="H252" s="69">
        <v>0</v>
      </c>
    </row>
    <row r="253" spans="2:8" s="115" customFormat="1" ht="15.75" x14ac:dyDescent="0.25">
      <c r="B253" s="47" t="s">
        <v>876</v>
      </c>
      <c r="C253" s="63" t="s">
        <v>1002</v>
      </c>
      <c r="D253" s="49" t="s">
        <v>585</v>
      </c>
      <c r="E253" s="50" t="s">
        <v>734</v>
      </c>
      <c r="F253" s="104">
        <v>8</v>
      </c>
      <c r="G253" s="51"/>
      <c r="H253" s="69">
        <v>0</v>
      </c>
    </row>
    <row r="254" spans="2:8" s="115" customFormat="1" ht="15.75" x14ac:dyDescent="0.25">
      <c r="B254" s="47" t="s">
        <v>877</v>
      </c>
      <c r="C254" s="63" t="s">
        <v>1002</v>
      </c>
      <c r="D254" s="49" t="s">
        <v>587</v>
      </c>
      <c r="E254" s="50" t="s">
        <v>734</v>
      </c>
      <c r="F254" s="104">
        <v>4</v>
      </c>
      <c r="G254" s="51"/>
      <c r="H254" s="69">
        <v>0</v>
      </c>
    </row>
    <row r="255" spans="2:8" s="115" customFormat="1" ht="15.75" x14ac:dyDescent="0.25">
      <c r="B255" s="47" t="s">
        <v>878</v>
      </c>
      <c r="C255" s="63" t="s">
        <v>1002</v>
      </c>
      <c r="D255" s="49" t="s">
        <v>586</v>
      </c>
      <c r="E255" s="50" t="s">
        <v>734</v>
      </c>
      <c r="F255" s="104">
        <v>2</v>
      </c>
      <c r="G255" s="51"/>
      <c r="H255" s="69">
        <v>0</v>
      </c>
    </row>
    <row r="256" spans="2:8" s="115" customFormat="1" ht="15.75" x14ac:dyDescent="0.25">
      <c r="B256" s="47" t="s">
        <v>879</v>
      </c>
      <c r="C256" s="63" t="s">
        <v>1002</v>
      </c>
      <c r="D256" s="49" t="s">
        <v>588</v>
      </c>
      <c r="E256" s="50" t="s">
        <v>734</v>
      </c>
      <c r="F256" s="104">
        <v>1</v>
      </c>
      <c r="G256" s="51"/>
      <c r="H256" s="69">
        <v>0</v>
      </c>
    </row>
    <row r="257" spans="2:8" s="115" customFormat="1" ht="30" x14ac:dyDescent="0.25">
      <c r="B257" s="47" t="s">
        <v>880</v>
      </c>
      <c r="C257" s="63" t="s">
        <v>1002</v>
      </c>
      <c r="D257" s="49" t="s">
        <v>589</v>
      </c>
      <c r="E257" s="50" t="s">
        <v>734</v>
      </c>
      <c r="F257" s="104">
        <v>1</v>
      </c>
      <c r="G257" s="51"/>
      <c r="H257" s="69">
        <v>0</v>
      </c>
    </row>
    <row r="258" spans="2:8" s="115" customFormat="1" ht="15.75" x14ac:dyDescent="0.25">
      <c r="B258" s="47" t="s">
        <v>881</v>
      </c>
      <c r="C258" s="63" t="s">
        <v>1002</v>
      </c>
      <c r="D258" s="49" t="s">
        <v>590</v>
      </c>
      <c r="E258" s="50" t="s">
        <v>734</v>
      </c>
      <c r="F258" s="104">
        <v>2</v>
      </c>
      <c r="G258" s="51"/>
      <c r="H258" s="69">
        <v>0</v>
      </c>
    </row>
    <row r="259" spans="2:8" s="115" customFormat="1" ht="15.75" x14ac:dyDescent="0.25">
      <c r="B259" s="47" t="s">
        <v>882</v>
      </c>
      <c r="C259" s="63" t="s">
        <v>1002</v>
      </c>
      <c r="D259" s="49" t="s">
        <v>591</v>
      </c>
      <c r="E259" s="50" t="s">
        <v>734</v>
      </c>
      <c r="F259" s="104">
        <v>1</v>
      </c>
      <c r="G259" s="51"/>
      <c r="H259" s="69">
        <v>0</v>
      </c>
    </row>
    <row r="260" spans="2:8" s="115" customFormat="1" ht="15.75" x14ac:dyDescent="0.25">
      <c r="B260" s="47" t="s">
        <v>883</v>
      </c>
      <c r="C260" s="63" t="s">
        <v>1002</v>
      </c>
      <c r="D260" s="49" t="s">
        <v>592</v>
      </c>
      <c r="E260" s="50" t="s">
        <v>734</v>
      </c>
      <c r="F260" s="104">
        <v>1</v>
      </c>
      <c r="G260" s="51"/>
      <c r="H260" s="69">
        <v>0</v>
      </c>
    </row>
    <row r="261" spans="2:8" s="115" customFormat="1" ht="20.25" customHeight="1" x14ac:dyDescent="0.25">
      <c r="B261" s="47" t="s">
        <v>884</v>
      </c>
      <c r="C261" s="63" t="s">
        <v>1002</v>
      </c>
      <c r="D261" s="49" t="s">
        <v>593</v>
      </c>
      <c r="E261" s="50" t="s">
        <v>734</v>
      </c>
      <c r="F261" s="104">
        <v>1</v>
      </c>
      <c r="G261" s="51"/>
      <c r="H261" s="69">
        <v>0</v>
      </c>
    </row>
    <row r="262" spans="2:8" s="115" customFormat="1" ht="30" x14ac:dyDescent="0.25">
      <c r="B262" s="47" t="s">
        <v>885</v>
      </c>
      <c r="C262" s="63" t="s">
        <v>1002</v>
      </c>
      <c r="D262" s="49" t="s">
        <v>594</v>
      </c>
      <c r="E262" s="50" t="s">
        <v>734</v>
      </c>
      <c r="F262" s="104">
        <v>1</v>
      </c>
      <c r="G262" s="51"/>
      <c r="H262" s="69">
        <v>0</v>
      </c>
    </row>
    <row r="263" spans="2:8" s="85" customFormat="1" ht="30" x14ac:dyDescent="0.25">
      <c r="B263" s="47" t="s">
        <v>886</v>
      </c>
      <c r="C263" s="63" t="s">
        <v>1002</v>
      </c>
      <c r="D263" s="49" t="s">
        <v>595</v>
      </c>
      <c r="E263" s="50" t="s">
        <v>734</v>
      </c>
      <c r="F263" s="104">
        <v>1</v>
      </c>
      <c r="G263" s="51"/>
      <c r="H263" s="69">
        <v>0</v>
      </c>
    </row>
    <row r="264" spans="2:8" s="62" customFormat="1" ht="30" x14ac:dyDescent="0.25">
      <c r="B264" s="47" t="s">
        <v>887</v>
      </c>
      <c r="C264" s="63" t="s">
        <v>1002</v>
      </c>
      <c r="D264" s="49" t="s">
        <v>596</v>
      </c>
      <c r="E264" s="50" t="s">
        <v>734</v>
      </c>
      <c r="F264" s="104">
        <v>1</v>
      </c>
      <c r="G264" s="51"/>
      <c r="H264" s="69">
        <v>0</v>
      </c>
    </row>
    <row r="265" spans="2:8" s="62" customFormat="1" ht="15.75" x14ac:dyDescent="0.25">
      <c r="B265" s="47" t="s">
        <v>888</v>
      </c>
      <c r="C265" s="63" t="s">
        <v>1002</v>
      </c>
      <c r="D265" s="49" t="s">
        <v>597</v>
      </c>
      <c r="E265" s="50" t="s">
        <v>734</v>
      </c>
      <c r="F265" s="104">
        <v>2</v>
      </c>
      <c r="G265" s="51"/>
      <c r="H265" s="69">
        <v>0</v>
      </c>
    </row>
    <row r="266" spans="2:8" s="62" customFormat="1" ht="15.75" x14ac:dyDescent="0.25">
      <c r="B266" s="47" t="s">
        <v>889</v>
      </c>
      <c r="C266" s="63" t="s">
        <v>1002</v>
      </c>
      <c r="D266" s="49" t="s">
        <v>598</v>
      </c>
      <c r="E266" s="50" t="s">
        <v>734</v>
      </c>
      <c r="F266" s="112">
        <v>1</v>
      </c>
      <c r="G266" s="51"/>
      <c r="H266" s="69">
        <v>0</v>
      </c>
    </row>
    <row r="267" spans="2:8" s="62" customFormat="1" ht="15.75" x14ac:dyDescent="0.25">
      <c r="B267" s="47" t="s">
        <v>890</v>
      </c>
      <c r="C267" s="63" t="s">
        <v>1002</v>
      </c>
      <c r="D267" s="49" t="s">
        <v>599</v>
      </c>
      <c r="E267" s="50" t="s">
        <v>734</v>
      </c>
      <c r="F267" s="102">
        <v>4</v>
      </c>
      <c r="G267" s="51"/>
      <c r="H267" s="69">
        <v>0</v>
      </c>
    </row>
    <row r="268" spans="2:8" s="62" customFormat="1" ht="15.75" x14ac:dyDescent="0.25">
      <c r="B268" s="47" t="s">
        <v>891</v>
      </c>
      <c r="C268" s="63" t="s">
        <v>1002</v>
      </c>
      <c r="D268" s="49" t="s">
        <v>600</v>
      </c>
      <c r="E268" s="50" t="s">
        <v>734</v>
      </c>
      <c r="F268" s="112">
        <v>2</v>
      </c>
      <c r="G268" s="51"/>
      <c r="H268" s="69">
        <v>0</v>
      </c>
    </row>
    <row r="269" spans="2:8" s="62" customFormat="1" ht="30" x14ac:dyDescent="0.25">
      <c r="B269" s="47" t="s">
        <v>139</v>
      </c>
      <c r="C269" s="63" t="s">
        <v>1002</v>
      </c>
      <c r="D269" s="49" t="s">
        <v>602</v>
      </c>
      <c r="E269" s="50" t="s">
        <v>734</v>
      </c>
      <c r="F269" s="112">
        <v>1</v>
      </c>
      <c r="G269" s="51"/>
      <c r="H269" s="69">
        <v>0</v>
      </c>
    </row>
    <row r="270" spans="2:8" s="62" customFormat="1" ht="15.75" x14ac:dyDescent="0.25">
      <c r="B270" s="47" t="s">
        <v>892</v>
      </c>
      <c r="C270" s="63" t="s">
        <v>1002</v>
      </c>
      <c r="D270" s="49" t="s">
        <v>601</v>
      </c>
      <c r="E270" s="50" t="s">
        <v>734</v>
      </c>
      <c r="F270" s="112">
        <v>3</v>
      </c>
      <c r="G270" s="51"/>
      <c r="H270" s="69">
        <v>0</v>
      </c>
    </row>
    <row r="271" spans="2:8" s="62" customFormat="1" ht="30" x14ac:dyDescent="0.25">
      <c r="B271" s="47" t="s">
        <v>893</v>
      </c>
      <c r="C271" s="63" t="s">
        <v>1002</v>
      </c>
      <c r="D271" s="49" t="s">
        <v>603</v>
      </c>
      <c r="E271" s="50" t="s">
        <v>734</v>
      </c>
      <c r="F271" s="112">
        <v>1</v>
      </c>
      <c r="G271" s="51"/>
      <c r="H271" s="69">
        <v>0</v>
      </c>
    </row>
    <row r="272" spans="2:8" s="62" customFormat="1" ht="15.75" x14ac:dyDescent="0.25">
      <c r="B272" s="47" t="s">
        <v>894</v>
      </c>
      <c r="C272" s="63" t="s">
        <v>1002</v>
      </c>
      <c r="D272" s="49" t="s">
        <v>604</v>
      </c>
      <c r="E272" s="50" t="s">
        <v>734</v>
      </c>
      <c r="F272" s="112">
        <v>2</v>
      </c>
      <c r="G272" s="51"/>
      <c r="H272" s="69">
        <v>0</v>
      </c>
    </row>
    <row r="273" spans="2:8" s="62" customFormat="1" ht="15.75" x14ac:dyDescent="0.25">
      <c r="B273" s="47" t="s">
        <v>895</v>
      </c>
      <c r="C273" s="63" t="s">
        <v>1002</v>
      </c>
      <c r="D273" s="49" t="s">
        <v>605</v>
      </c>
      <c r="E273" s="50" t="s">
        <v>734</v>
      </c>
      <c r="F273" s="112">
        <v>2</v>
      </c>
      <c r="G273" s="51"/>
      <c r="H273" s="69">
        <v>0</v>
      </c>
    </row>
    <row r="274" spans="2:8" s="62" customFormat="1" ht="15.75" x14ac:dyDescent="0.25">
      <c r="B274" s="47" t="s">
        <v>896</v>
      </c>
      <c r="C274" s="63" t="s">
        <v>1002</v>
      </c>
      <c r="D274" s="49" t="s">
        <v>606</v>
      </c>
      <c r="E274" s="50" t="s">
        <v>734</v>
      </c>
      <c r="F274" s="112">
        <v>1</v>
      </c>
      <c r="G274" s="51"/>
      <c r="H274" s="69">
        <v>0</v>
      </c>
    </row>
    <row r="275" spans="2:8" s="62" customFormat="1" ht="15.75" x14ac:dyDescent="0.25">
      <c r="B275" s="47" t="s">
        <v>897</v>
      </c>
      <c r="C275" s="63" t="s">
        <v>1002</v>
      </c>
      <c r="D275" s="49" t="s">
        <v>607</v>
      </c>
      <c r="E275" s="50" t="s">
        <v>734</v>
      </c>
      <c r="F275" s="112">
        <v>1</v>
      </c>
      <c r="G275" s="51"/>
      <c r="H275" s="69">
        <v>0</v>
      </c>
    </row>
    <row r="276" spans="2:8" s="62" customFormat="1" ht="30" x14ac:dyDescent="0.25">
      <c r="B276" s="47" t="s">
        <v>898</v>
      </c>
      <c r="C276" s="63" t="s">
        <v>1002</v>
      </c>
      <c r="D276" s="49" t="s">
        <v>608</v>
      </c>
      <c r="E276" s="50" t="s">
        <v>734</v>
      </c>
      <c r="F276" s="112">
        <v>1</v>
      </c>
      <c r="G276" s="51"/>
      <c r="H276" s="69">
        <v>0</v>
      </c>
    </row>
    <row r="277" spans="2:8" s="62" customFormat="1" ht="15.75" x14ac:dyDescent="0.25">
      <c r="B277" s="47" t="s">
        <v>899</v>
      </c>
      <c r="C277" s="63" t="s">
        <v>1002</v>
      </c>
      <c r="D277" s="49" t="s">
        <v>609</v>
      </c>
      <c r="E277" s="50" t="s">
        <v>734</v>
      </c>
      <c r="F277" s="112">
        <v>2</v>
      </c>
      <c r="G277" s="51"/>
      <c r="H277" s="69">
        <v>0</v>
      </c>
    </row>
    <row r="278" spans="2:8" s="62" customFormat="1" ht="30" x14ac:dyDescent="0.25">
      <c r="B278" s="47" t="s">
        <v>900</v>
      </c>
      <c r="C278" s="63" t="s">
        <v>1002</v>
      </c>
      <c r="D278" s="49" t="s">
        <v>610</v>
      </c>
      <c r="E278" s="50" t="s">
        <v>734</v>
      </c>
      <c r="F278" s="112">
        <v>3</v>
      </c>
      <c r="G278" s="51"/>
      <c r="H278" s="69">
        <v>0</v>
      </c>
    </row>
    <row r="279" spans="2:8" s="62" customFormat="1" ht="15.75" x14ac:dyDescent="0.25">
      <c r="B279" s="47" t="s">
        <v>901</v>
      </c>
      <c r="C279" s="63" t="s">
        <v>1002</v>
      </c>
      <c r="D279" s="49" t="s">
        <v>611</v>
      </c>
      <c r="E279" s="50" t="s">
        <v>734</v>
      </c>
      <c r="F279" s="112">
        <v>2</v>
      </c>
      <c r="G279" s="51"/>
      <c r="H279" s="69">
        <v>0</v>
      </c>
    </row>
    <row r="280" spans="2:8" s="62" customFormat="1" ht="30" x14ac:dyDescent="0.25">
      <c r="B280" s="47" t="s">
        <v>902</v>
      </c>
      <c r="C280" s="63" t="s">
        <v>1002</v>
      </c>
      <c r="D280" s="49" t="s">
        <v>612</v>
      </c>
      <c r="E280" s="50" t="s">
        <v>734</v>
      </c>
      <c r="F280" s="112">
        <v>1</v>
      </c>
      <c r="G280" s="51"/>
      <c r="H280" s="69">
        <v>0</v>
      </c>
    </row>
    <row r="281" spans="2:8" s="62" customFormat="1" ht="30" x14ac:dyDescent="0.25">
      <c r="B281" s="47" t="s">
        <v>903</v>
      </c>
      <c r="C281" s="63" t="s">
        <v>1002</v>
      </c>
      <c r="D281" s="49" t="s">
        <v>613</v>
      </c>
      <c r="E281" s="50" t="s">
        <v>734</v>
      </c>
      <c r="F281" s="112">
        <v>1</v>
      </c>
      <c r="G281" s="51"/>
      <c r="H281" s="69">
        <v>0</v>
      </c>
    </row>
    <row r="282" spans="2:8" s="62" customFormat="1" ht="15.75" x14ac:dyDescent="0.25">
      <c r="B282" s="47" t="s">
        <v>904</v>
      </c>
      <c r="C282" s="63" t="s">
        <v>1002</v>
      </c>
      <c r="D282" s="49" t="s">
        <v>614</v>
      </c>
      <c r="E282" s="50" t="s">
        <v>734</v>
      </c>
      <c r="F282" s="112">
        <v>2</v>
      </c>
      <c r="G282" s="51"/>
      <c r="H282" s="69">
        <v>0</v>
      </c>
    </row>
    <row r="283" spans="2:8" s="62" customFormat="1" ht="15.75" x14ac:dyDescent="0.25">
      <c r="B283" s="47" t="s">
        <v>905</v>
      </c>
      <c r="C283" s="63" t="s">
        <v>1002</v>
      </c>
      <c r="D283" s="49" t="s">
        <v>615</v>
      </c>
      <c r="E283" s="50" t="s">
        <v>734</v>
      </c>
      <c r="F283" s="112">
        <v>1</v>
      </c>
      <c r="G283" s="51"/>
      <c r="H283" s="69">
        <v>0</v>
      </c>
    </row>
    <row r="284" spans="2:8" s="62" customFormat="1" ht="16.5" customHeight="1" x14ac:dyDescent="0.25">
      <c r="B284" s="47" t="s">
        <v>906</v>
      </c>
      <c r="C284" s="63" t="s">
        <v>1002</v>
      </c>
      <c r="D284" s="49" t="s">
        <v>616</v>
      </c>
      <c r="E284" s="50" t="s">
        <v>734</v>
      </c>
      <c r="F284" s="112">
        <v>1</v>
      </c>
      <c r="G284" s="51"/>
      <c r="H284" s="69">
        <v>0</v>
      </c>
    </row>
    <row r="285" spans="2:8" s="62" customFormat="1" ht="16.5" customHeight="1" x14ac:dyDescent="0.25">
      <c r="B285" s="47" t="s">
        <v>907</v>
      </c>
      <c r="C285" s="63" t="s">
        <v>1002</v>
      </c>
      <c r="D285" s="49" t="s">
        <v>617</v>
      </c>
      <c r="E285" s="50" t="s">
        <v>734</v>
      </c>
      <c r="F285" s="112">
        <v>1</v>
      </c>
      <c r="G285" s="51"/>
      <c r="H285" s="69">
        <v>0</v>
      </c>
    </row>
    <row r="286" spans="2:8" s="62" customFormat="1" ht="15.75" x14ac:dyDescent="0.25">
      <c r="B286" s="47" t="s">
        <v>908</v>
      </c>
      <c r="C286" s="63" t="s">
        <v>1002</v>
      </c>
      <c r="D286" s="49" t="s">
        <v>618</v>
      </c>
      <c r="E286" s="50" t="s">
        <v>734</v>
      </c>
      <c r="F286" s="112">
        <v>1</v>
      </c>
      <c r="G286" s="51"/>
      <c r="H286" s="69">
        <v>0</v>
      </c>
    </row>
    <row r="287" spans="2:8" s="62" customFormat="1" ht="15.75" x14ac:dyDescent="0.25">
      <c r="B287" s="47" t="s">
        <v>909</v>
      </c>
      <c r="C287" s="63" t="s">
        <v>1002</v>
      </c>
      <c r="D287" s="49" t="s">
        <v>619</v>
      </c>
      <c r="E287" s="50" t="s">
        <v>734</v>
      </c>
      <c r="F287" s="112">
        <v>2</v>
      </c>
      <c r="G287" s="51"/>
      <c r="H287" s="69">
        <v>0</v>
      </c>
    </row>
    <row r="288" spans="2:8" s="62" customFormat="1" ht="30" x14ac:dyDescent="0.25">
      <c r="B288" s="47" t="s">
        <v>910</v>
      </c>
      <c r="C288" s="63" t="s">
        <v>1002</v>
      </c>
      <c r="D288" s="49" t="s">
        <v>620</v>
      </c>
      <c r="E288" s="50" t="s">
        <v>734</v>
      </c>
      <c r="F288" s="112">
        <v>1</v>
      </c>
      <c r="G288" s="51"/>
      <c r="H288" s="69">
        <v>0</v>
      </c>
    </row>
    <row r="289" spans="2:8" s="62" customFormat="1" ht="15.75" x14ac:dyDescent="0.25">
      <c r="B289" s="47" t="s">
        <v>911</v>
      </c>
      <c r="C289" s="63" t="s">
        <v>1002</v>
      </c>
      <c r="D289" s="49" t="s">
        <v>621</v>
      </c>
      <c r="E289" s="50" t="s">
        <v>734</v>
      </c>
      <c r="F289" s="112">
        <v>1</v>
      </c>
      <c r="G289" s="51"/>
      <c r="H289" s="69">
        <v>0</v>
      </c>
    </row>
    <row r="290" spans="2:8" s="62" customFormat="1" ht="15.75" x14ac:dyDescent="0.25">
      <c r="B290" s="47" t="s">
        <v>912</v>
      </c>
      <c r="C290" s="63" t="s">
        <v>1002</v>
      </c>
      <c r="D290" s="49" t="s">
        <v>622</v>
      </c>
      <c r="E290" s="50" t="s">
        <v>734</v>
      </c>
      <c r="F290" s="112">
        <v>2</v>
      </c>
      <c r="G290" s="51"/>
      <c r="H290" s="69">
        <v>0</v>
      </c>
    </row>
    <row r="291" spans="2:8" s="62" customFormat="1" ht="30" x14ac:dyDescent="0.25">
      <c r="B291" s="47" t="s">
        <v>913</v>
      </c>
      <c r="C291" s="63" t="s">
        <v>1002</v>
      </c>
      <c r="D291" s="49" t="s">
        <v>623</v>
      </c>
      <c r="E291" s="50" t="s">
        <v>734</v>
      </c>
      <c r="F291" s="112">
        <v>1</v>
      </c>
      <c r="G291" s="51"/>
      <c r="H291" s="69">
        <v>0</v>
      </c>
    </row>
    <row r="292" spans="2:8" s="62" customFormat="1" ht="18.75" customHeight="1" x14ac:dyDescent="0.25">
      <c r="B292" s="47" t="s">
        <v>914</v>
      </c>
      <c r="C292" s="63" t="s">
        <v>1002</v>
      </c>
      <c r="D292" s="49" t="s">
        <v>624</v>
      </c>
      <c r="E292" s="50" t="s">
        <v>734</v>
      </c>
      <c r="F292" s="112">
        <v>1</v>
      </c>
      <c r="G292" s="51"/>
      <c r="H292" s="69">
        <v>0</v>
      </c>
    </row>
    <row r="293" spans="2:8" s="62" customFormat="1" ht="15.75" x14ac:dyDescent="0.25">
      <c r="B293" s="47" t="s">
        <v>915</v>
      </c>
      <c r="C293" s="63" t="s">
        <v>1002</v>
      </c>
      <c r="D293" s="49" t="s">
        <v>625</v>
      </c>
      <c r="E293" s="50" t="s">
        <v>734</v>
      </c>
      <c r="F293" s="112">
        <v>1</v>
      </c>
      <c r="G293" s="51"/>
      <c r="H293" s="69">
        <v>0</v>
      </c>
    </row>
    <row r="294" spans="2:8" s="62" customFormat="1" ht="15.75" x14ac:dyDescent="0.25">
      <c r="B294" s="47" t="s">
        <v>916</v>
      </c>
      <c r="C294" s="63" t="s">
        <v>1002</v>
      </c>
      <c r="D294" s="49" t="s">
        <v>626</v>
      </c>
      <c r="E294" s="50" t="s">
        <v>734</v>
      </c>
      <c r="F294" s="112">
        <v>1</v>
      </c>
      <c r="G294" s="51"/>
      <c r="H294" s="69">
        <v>0</v>
      </c>
    </row>
    <row r="295" spans="2:8" s="62" customFormat="1" ht="15.75" x14ac:dyDescent="0.25">
      <c r="B295" s="47" t="s">
        <v>917</v>
      </c>
      <c r="C295" s="63" t="s">
        <v>1002</v>
      </c>
      <c r="D295" s="49" t="s">
        <v>627</v>
      </c>
      <c r="E295" s="50" t="s">
        <v>734</v>
      </c>
      <c r="F295" s="112">
        <v>1</v>
      </c>
      <c r="G295" s="51"/>
      <c r="H295" s="69">
        <v>0</v>
      </c>
    </row>
    <row r="296" spans="2:8" s="62" customFormat="1" ht="15.75" x14ac:dyDescent="0.25">
      <c r="B296" s="47" t="s">
        <v>918</v>
      </c>
      <c r="C296" s="63" t="s">
        <v>1002</v>
      </c>
      <c r="D296" s="49" t="s">
        <v>628</v>
      </c>
      <c r="E296" s="50" t="s">
        <v>734</v>
      </c>
      <c r="F296" s="112">
        <v>1</v>
      </c>
      <c r="G296" s="51"/>
      <c r="H296" s="69">
        <v>0</v>
      </c>
    </row>
    <row r="297" spans="2:8" s="62" customFormat="1" ht="15.75" x14ac:dyDescent="0.25">
      <c r="B297" s="47" t="s">
        <v>919</v>
      </c>
      <c r="C297" s="63" t="s">
        <v>1002</v>
      </c>
      <c r="D297" s="49" t="s">
        <v>629</v>
      </c>
      <c r="E297" s="50" t="s">
        <v>734</v>
      </c>
      <c r="F297" s="112">
        <v>1</v>
      </c>
      <c r="G297" s="51"/>
      <c r="H297" s="87">
        <v>0</v>
      </c>
    </row>
    <row r="298" spans="2:8" s="62" customFormat="1" ht="15.75" x14ac:dyDescent="0.25">
      <c r="B298" s="47" t="s">
        <v>920</v>
      </c>
      <c r="C298" s="63" t="s">
        <v>1002</v>
      </c>
      <c r="D298" s="49" t="s">
        <v>630</v>
      </c>
      <c r="E298" s="50" t="s">
        <v>734</v>
      </c>
      <c r="F298" s="112">
        <v>1</v>
      </c>
      <c r="G298" s="51"/>
      <c r="H298" s="87">
        <v>0</v>
      </c>
    </row>
    <row r="299" spans="2:8" s="62" customFormat="1" ht="15.75" x14ac:dyDescent="0.25">
      <c r="B299" s="47" t="s">
        <v>921</v>
      </c>
      <c r="C299" s="63" t="s">
        <v>1002</v>
      </c>
      <c r="D299" s="49" t="s">
        <v>631</v>
      </c>
      <c r="E299" s="50" t="s">
        <v>734</v>
      </c>
      <c r="F299" s="112">
        <v>1</v>
      </c>
      <c r="G299" s="51"/>
      <c r="H299" s="87">
        <v>0</v>
      </c>
    </row>
    <row r="300" spans="2:8" s="46" customFormat="1" x14ac:dyDescent="0.25">
      <c r="B300" s="37" t="s">
        <v>922</v>
      </c>
      <c r="C300" s="43"/>
      <c r="D300" s="39" t="s">
        <v>732</v>
      </c>
      <c r="E300" s="40"/>
      <c r="F300" s="111"/>
      <c r="G300" s="44"/>
      <c r="H300" s="45">
        <v>0</v>
      </c>
    </row>
    <row r="301" spans="2:8" s="62" customFormat="1" ht="15.75" x14ac:dyDescent="0.25">
      <c r="B301" s="47"/>
      <c r="C301" s="65"/>
      <c r="D301" s="67" t="s">
        <v>512</v>
      </c>
      <c r="E301" s="50"/>
      <c r="F301" s="112"/>
      <c r="G301" s="51"/>
      <c r="H301" s="87"/>
    </row>
    <row r="302" spans="2:8" s="62" customFormat="1" ht="15.75" x14ac:dyDescent="0.25">
      <c r="B302" s="47" t="s">
        <v>923</v>
      </c>
      <c r="C302" s="57" t="s">
        <v>188</v>
      </c>
      <c r="D302" s="58" t="s">
        <v>189</v>
      </c>
      <c r="E302" s="59" t="s">
        <v>756</v>
      </c>
      <c r="F302" s="104">
        <v>1950</v>
      </c>
      <c r="G302" s="58"/>
      <c r="H302" s="87">
        <v>0</v>
      </c>
    </row>
    <row r="303" spans="2:8" s="62" customFormat="1" ht="15.75" x14ac:dyDescent="0.25">
      <c r="B303" s="47" t="s">
        <v>924</v>
      </c>
      <c r="C303" s="57" t="s">
        <v>190</v>
      </c>
      <c r="D303" s="58" t="s">
        <v>191</v>
      </c>
      <c r="E303" s="59" t="s">
        <v>756</v>
      </c>
      <c r="F303" s="113">
        <v>1850</v>
      </c>
      <c r="G303" s="58"/>
      <c r="H303" s="87">
        <v>0</v>
      </c>
    </row>
    <row r="304" spans="2:8" s="62" customFormat="1" ht="15.75" x14ac:dyDescent="0.25">
      <c r="B304" s="47" t="s">
        <v>927</v>
      </c>
      <c r="C304" s="57" t="s">
        <v>468</v>
      </c>
      <c r="D304" s="58" t="s">
        <v>469</v>
      </c>
      <c r="E304" s="59" t="s">
        <v>756</v>
      </c>
      <c r="F304" s="104">
        <v>1950</v>
      </c>
      <c r="G304" s="58"/>
      <c r="H304" s="87">
        <v>0</v>
      </c>
    </row>
    <row r="305" spans="2:8" s="62" customFormat="1" ht="15.75" x14ac:dyDescent="0.25">
      <c r="B305" s="47"/>
      <c r="C305" s="65"/>
      <c r="D305" s="67" t="s">
        <v>540</v>
      </c>
      <c r="E305" s="50"/>
      <c r="F305" s="112"/>
      <c r="G305" s="51"/>
      <c r="H305" s="87"/>
    </row>
    <row r="306" spans="2:8" s="62" customFormat="1" ht="15.75" x14ac:dyDescent="0.25">
      <c r="B306" s="47" t="s">
        <v>928</v>
      </c>
      <c r="C306" s="66" t="s">
        <v>37</v>
      </c>
      <c r="D306" s="86" t="s">
        <v>492</v>
      </c>
      <c r="E306" s="116" t="s">
        <v>758</v>
      </c>
      <c r="F306" s="120">
        <v>35</v>
      </c>
      <c r="G306" s="86"/>
      <c r="H306" s="87">
        <v>0</v>
      </c>
    </row>
    <row r="307" spans="2:8" s="62" customFormat="1" ht="30" x14ac:dyDescent="0.25">
      <c r="B307" s="47" t="s">
        <v>929</v>
      </c>
      <c r="C307" s="77" t="s">
        <v>126</v>
      </c>
      <c r="D307" s="86" t="s">
        <v>127</v>
      </c>
      <c r="E307" s="116" t="s">
        <v>757</v>
      </c>
      <c r="F307" s="120">
        <v>180</v>
      </c>
      <c r="G307" s="86"/>
      <c r="H307" s="87">
        <v>0</v>
      </c>
    </row>
    <row r="308" spans="2:8" s="62" customFormat="1" ht="15.75" x14ac:dyDescent="0.25">
      <c r="B308" s="47" t="s">
        <v>930</v>
      </c>
      <c r="C308" s="77" t="s">
        <v>128</v>
      </c>
      <c r="D308" s="86" t="s">
        <v>129</v>
      </c>
      <c r="E308" s="116" t="s">
        <v>757</v>
      </c>
      <c r="F308" s="120">
        <v>380</v>
      </c>
      <c r="G308" s="86"/>
      <c r="H308" s="87">
        <v>0</v>
      </c>
    </row>
    <row r="309" spans="2:8" s="62" customFormat="1" ht="15.75" x14ac:dyDescent="0.25">
      <c r="B309" s="47" t="s">
        <v>926</v>
      </c>
      <c r="C309" s="63" t="s">
        <v>190</v>
      </c>
      <c r="D309" s="86" t="s">
        <v>191</v>
      </c>
      <c r="E309" s="116" t="s">
        <v>756</v>
      </c>
      <c r="F309" s="120">
        <v>380</v>
      </c>
      <c r="G309" s="86"/>
      <c r="H309" s="87">
        <v>0</v>
      </c>
    </row>
    <row r="310" spans="2:8" s="62" customFormat="1" ht="30" x14ac:dyDescent="0.25">
      <c r="B310" s="47" t="s">
        <v>931</v>
      </c>
      <c r="C310" s="57" t="s">
        <v>171</v>
      </c>
      <c r="D310" s="58" t="s">
        <v>172</v>
      </c>
      <c r="E310" s="59" t="s">
        <v>755</v>
      </c>
      <c r="F310" s="113">
        <v>12</v>
      </c>
      <c r="G310" s="58"/>
      <c r="H310" s="87">
        <v>0</v>
      </c>
    </row>
    <row r="311" spans="2:8" s="62" customFormat="1" ht="15.75" x14ac:dyDescent="0.25">
      <c r="B311" s="47" t="s">
        <v>925</v>
      </c>
      <c r="C311" s="57" t="s">
        <v>186</v>
      </c>
      <c r="D311" s="58" t="s">
        <v>187</v>
      </c>
      <c r="E311" s="59" t="s">
        <v>757</v>
      </c>
      <c r="F311" s="113">
        <v>2500</v>
      </c>
      <c r="G311" s="58"/>
      <c r="H311" s="87">
        <v>0</v>
      </c>
    </row>
    <row r="312" spans="2:8" s="62" customFormat="1" ht="15.75" x14ac:dyDescent="0.25">
      <c r="B312" s="47" t="s">
        <v>932</v>
      </c>
      <c r="C312" s="78" t="s">
        <v>192</v>
      </c>
      <c r="D312" s="58" t="s">
        <v>193</v>
      </c>
      <c r="E312" s="59" t="s">
        <v>758</v>
      </c>
      <c r="F312" s="113">
        <v>320</v>
      </c>
      <c r="G312" s="58"/>
      <c r="H312" s="87">
        <v>0</v>
      </c>
    </row>
    <row r="313" spans="2:8" s="62" customFormat="1" ht="15.75" x14ac:dyDescent="0.25">
      <c r="B313" s="47" t="s">
        <v>933</v>
      </c>
      <c r="C313" s="78" t="s">
        <v>194</v>
      </c>
      <c r="D313" s="58" t="s">
        <v>195</v>
      </c>
      <c r="E313" s="59" t="s">
        <v>756</v>
      </c>
      <c r="F313" s="113">
        <v>2300</v>
      </c>
      <c r="G313" s="58"/>
      <c r="H313" s="87">
        <v>0</v>
      </c>
    </row>
    <row r="314" spans="2:8" s="62" customFormat="1" ht="15.75" x14ac:dyDescent="0.25">
      <c r="B314" s="47" t="s">
        <v>934</v>
      </c>
      <c r="C314" s="77" t="s">
        <v>196</v>
      </c>
      <c r="D314" s="86" t="s">
        <v>197</v>
      </c>
      <c r="E314" s="116" t="s">
        <v>756</v>
      </c>
      <c r="F314" s="120">
        <v>15</v>
      </c>
      <c r="G314" s="86"/>
      <c r="H314" s="87">
        <v>0</v>
      </c>
    </row>
    <row r="315" spans="2:8" s="62" customFormat="1" ht="30" x14ac:dyDescent="0.25">
      <c r="B315" s="47" t="s">
        <v>935</v>
      </c>
      <c r="C315" s="77" t="s">
        <v>405</v>
      </c>
      <c r="D315" s="86" t="s">
        <v>406</v>
      </c>
      <c r="E315" s="116" t="s">
        <v>757</v>
      </c>
      <c r="F315" s="120">
        <v>280</v>
      </c>
      <c r="G315" s="86"/>
      <c r="H315" s="87">
        <v>0</v>
      </c>
    </row>
    <row r="316" spans="2:8" s="62" customFormat="1" ht="15.75" x14ac:dyDescent="0.25">
      <c r="B316" s="47" t="s">
        <v>936</v>
      </c>
      <c r="C316" s="66" t="s">
        <v>421</v>
      </c>
      <c r="D316" s="86" t="s">
        <v>422</v>
      </c>
      <c r="E316" s="116" t="s">
        <v>755</v>
      </c>
      <c r="F316" s="120">
        <v>10</v>
      </c>
      <c r="G316" s="86"/>
      <c r="H316" s="87">
        <v>0</v>
      </c>
    </row>
    <row r="317" spans="2:8" s="62" customFormat="1" ht="45" x14ac:dyDescent="0.25">
      <c r="B317" s="47" t="s">
        <v>937</v>
      </c>
      <c r="C317" s="57" t="s">
        <v>460</v>
      </c>
      <c r="D317" s="58" t="s">
        <v>461</v>
      </c>
      <c r="E317" s="59" t="s">
        <v>756</v>
      </c>
      <c r="F317" s="113">
        <v>2350</v>
      </c>
      <c r="G317" s="58"/>
      <c r="H317" s="87">
        <v>0</v>
      </c>
    </row>
    <row r="318" spans="2:8" s="62" customFormat="1" ht="15.75" x14ac:dyDescent="0.25">
      <c r="B318" s="47" t="s">
        <v>938</v>
      </c>
      <c r="C318" s="57" t="s">
        <v>462</v>
      </c>
      <c r="D318" s="58" t="s">
        <v>463</v>
      </c>
      <c r="E318" s="59" t="s">
        <v>757</v>
      </c>
      <c r="F318" s="113">
        <v>498</v>
      </c>
      <c r="G318" s="58"/>
      <c r="H318" s="87">
        <v>0</v>
      </c>
    </row>
    <row r="319" spans="2:8" s="62" customFormat="1" ht="30" x14ac:dyDescent="0.25">
      <c r="B319" s="47" t="s">
        <v>939</v>
      </c>
      <c r="C319" s="78" t="s">
        <v>464</v>
      </c>
      <c r="D319" s="58" t="s">
        <v>465</v>
      </c>
      <c r="E319" s="59" t="s">
        <v>758</v>
      </c>
      <c r="F319" s="113">
        <v>18.5</v>
      </c>
      <c r="G319" s="58"/>
      <c r="H319" s="87">
        <v>0</v>
      </c>
    </row>
    <row r="320" spans="2:8" s="62" customFormat="1" ht="15.75" x14ac:dyDescent="0.25">
      <c r="B320" s="47"/>
      <c r="C320" s="65"/>
      <c r="D320" s="92" t="s">
        <v>485</v>
      </c>
      <c r="E320" s="50"/>
      <c r="F320" s="112"/>
      <c r="G320" s="58"/>
      <c r="H320" s="87"/>
    </row>
    <row r="321" spans="2:8" s="62" customFormat="1" ht="15.75" x14ac:dyDescent="0.25">
      <c r="B321" s="47"/>
      <c r="C321" s="54"/>
      <c r="D321" s="58" t="s">
        <v>486</v>
      </c>
      <c r="E321" s="50"/>
      <c r="F321" s="104"/>
      <c r="G321" s="58"/>
      <c r="H321" s="87"/>
    </row>
    <row r="322" spans="2:8" s="62" customFormat="1" ht="45" x14ac:dyDescent="0.25">
      <c r="B322" s="47" t="s">
        <v>940</v>
      </c>
      <c r="C322" s="57" t="s">
        <v>474</v>
      </c>
      <c r="D322" s="58" t="s">
        <v>506</v>
      </c>
      <c r="E322" s="59" t="s">
        <v>759</v>
      </c>
      <c r="F322" s="104">
        <v>1</v>
      </c>
      <c r="G322" s="58"/>
      <c r="H322" s="87">
        <v>0</v>
      </c>
    </row>
    <row r="323" spans="2:8" s="62" customFormat="1" ht="60" x14ac:dyDescent="0.25">
      <c r="B323" s="47" t="s">
        <v>941</v>
      </c>
      <c r="C323" s="57" t="s">
        <v>475</v>
      </c>
      <c r="D323" s="58" t="s">
        <v>507</v>
      </c>
      <c r="E323" s="59" t="s">
        <v>759</v>
      </c>
      <c r="F323" s="104">
        <v>1</v>
      </c>
      <c r="G323" s="58"/>
      <c r="H323" s="87">
        <v>0</v>
      </c>
    </row>
    <row r="324" spans="2:8" s="62" customFormat="1" ht="15.75" x14ac:dyDescent="0.25">
      <c r="B324" s="47"/>
      <c r="C324" s="57"/>
      <c r="D324" s="58" t="s">
        <v>633</v>
      </c>
      <c r="E324" s="50"/>
      <c r="F324" s="104"/>
      <c r="G324" s="58"/>
      <c r="H324" s="87"/>
    </row>
    <row r="325" spans="2:8" s="62" customFormat="1" ht="30" x14ac:dyDescent="0.25">
      <c r="B325" s="47" t="s">
        <v>148</v>
      </c>
      <c r="C325" s="57" t="s">
        <v>472</v>
      </c>
      <c r="D325" s="58" t="s">
        <v>473</v>
      </c>
      <c r="E325" s="59" t="s">
        <v>755</v>
      </c>
      <c r="F325" s="104">
        <v>2</v>
      </c>
      <c r="G325" s="58"/>
      <c r="H325" s="87">
        <v>0</v>
      </c>
    </row>
    <row r="326" spans="2:8" s="62" customFormat="1" ht="30" x14ac:dyDescent="0.25">
      <c r="B326" s="47" t="s">
        <v>942</v>
      </c>
      <c r="C326" s="57" t="s">
        <v>335</v>
      </c>
      <c r="D326" s="58" t="s">
        <v>336</v>
      </c>
      <c r="E326" s="59" t="s">
        <v>755</v>
      </c>
      <c r="F326" s="104">
        <v>2</v>
      </c>
      <c r="G326" s="58"/>
      <c r="H326" s="87">
        <v>0</v>
      </c>
    </row>
    <row r="327" spans="2:8" s="62" customFormat="1" ht="30" x14ac:dyDescent="0.25">
      <c r="B327" s="47" t="s">
        <v>943</v>
      </c>
      <c r="C327" s="57" t="s">
        <v>393</v>
      </c>
      <c r="D327" s="58" t="s">
        <v>394</v>
      </c>
      <c r="E327" s="59" t="s">
        <v>757</v>
      </c>
      <c r="F327" s="104">
        <v>60</v>
      </c>
      <c r="G327" s="58"/>
      <c r="H327" s="87">
        <v>0</v>
      </c>
    </row>
    <row r="328" spans="2:8" s="62" customFormat="1" ht="30" x14ac:dyDescent="0.25">
      <c r="B328" s="47" t="s">
        <v>944</v>
      </c>
      <c r="C328" s="57" t="s">
        <v>403</v>
      </c>
      <c r="D328" s="58" t="s">
        <v>404</v>
      </c>
      <c r="E328" s="59" t="s">
        <v>757</v>
      </c>
      <c r="F328" s="104">
        <v>85</v>
      </c>
      <c r="G328" s="58"/>
      <c r="H328" s="87">
        <v>0</v>
      </c>
    </row>
    <row r="329" spans="2:8" s="62" customFormat="1" ht="15.75" x14ac:dyDescent="0.25">
      <c r="B329" s="47" t="s">
        <v>945</v>
      </c>
      <c r="C329" s="63" t="s">
        <v>409</v>
      </c>
      <c r="D329" s="86" t="s">
        <v>410</v>
      </c>
      <c r="E329" s="116" t="s">
        <v>755</v>
      </c>
      <c r="F329" s="104">
        <v>6</v>
      </c>
      <c r="G329" s="86"/>
      <c r="H329" s="87">
        <v>0</v>
      </c>
    </row>
    <row r="330" spans="2:8" s="62" customFormat="1" ht="15.75" x14ac:dyDescent="0.25">
      <c r="B330" s="47" t="s">
        <v>946</v>
      </c>
      <c r="C330" s="57" t="s">
        <v>411</v>
      </c>
      <c r="D330" s="58" t="s">
        <v>412</v>
      </c>
      <c r="E330" s="59" t="s">
        <v>755</v>
      </c>
      <c r="F330" s="104">
        <v>2</v>
      </c>
      <c r="G330" s="58"/>
      <c r="H330" s="87">
        <v>0</v>
      </c>
    </row>
    <row r="331" spans="2:8" s="62" customFormat="1" ht="15.75" x14ac:dyDescent="0.25">
      <c r="B331" s="47" t="s">
        <v>947</v>
      </c>
      <c r="C331" s="57" t="s">
        <v>413</v>
      </c>
      <c r="D331" s="58" t="s">
        <v>414</v>
      </c>
      <c r="E331" s="59" t="s">
        <v>755</v>
      </c>
      <c r="F331" s="104">
        <v>3</v>
      </c>
      <c r="G331" s="58"/>
      <c r="H331" s="87">
        <v>0</v>
      </c>
    </row>
    <row r="332" spans="2:8" s="62" customFormat="1" ht="15.75" x14ac:dyDescent="0.25">
      <c r="B332" s="47" t="s">
        <v>948</v>
      </c>
      <c r="C332" s="57" t="s">
        <v>423</v>
      </c>
      <c r="D332" s="58" t="s">
        <v>424</v>
      </c>
      <c r="E332" s="59" t="s">
        <v>757</v>
      </c>
      <c r="F332" s="104">
        <v>8</v>
      </c>
      <c r="G332" s="58"/>
      <c r="H332" s="87">
        <v>0</v>
      </c>
    </row>
    <row r="333" spans="2:8" s="62" customFormat="1" ht="15.75" x14ac:dyDescent="0.25">
      <c r="B333" s="47" t="s">
        <v>949</v>
      </c>
      <c r="C333" s="54"/>
      <c r="D333" s="58" t="s">
        <v>487</v>
      </c>
      <c r="E333" s="50"/>
      <c r="F333" s="104"/>
      <c r="G333" s="58"/>
      <c r="H333" s="87"/>
    </row>
    <row r="334" spans="2:8" s="62" customFormat="1" ht="15.75" x14ac:dyDescent="0.25">
      <c r="B334" s="47" t="s">
        <v>950</v>
      </c>
      <c r="C334" s="57" t="s">
        <v>21</v>
      </c>
      <c r="D334" s="58" t="s">
        <v>22</v>
      </c>
      <c r="E334" s="59" t="s">
        <v>756</v>
      </c>
      <c r="F334" s="104">
        <v>67.5</v>
      </c>
      <c r="G334" s="58"/>
      <c r="H334" s="87">
        <v>0</v>
      </c>
    </row>
    <row r="335" spans="2:8" s="62" customFormat="1" ht="30" x14ac:dyDescent="0.25">
      <c r="B335" s="47" t="s">
        <v>951</v>
      </c>
      <c r="C335" s="90" t="s">
        <v>27</v>
      </c>
      <c r="D335" s="58" t="s">
        <v>490</v>
      </c>
      <c r="E335" s="59" t="s">
        <v>758</v>
      </c>
      <c r="F335" s="104">
        <v>16</v>
      </c>
      <c r="G335" s="58"/>
      <c r="H335" s="87">
        <v>0</v>
      </c>
    </row>
    <row r="336" spans="2:8" s="62" customFormat="1" ht="15.75" x14ac:dyDescent="0.25">
      <c r="B336" s="47" t="s">
        <v>952</v>
      </c>
      <c r="C336" s="91" t="s">
        <v>28</v>
      </c>
      <c r="D336" s="58" t="s">
        <v>29</v>
      </c>
      <c r="E336" s="59" t="s">
        <v>758</v>
      </c>
      <c r="F336" s="104">
        <v>16</v>
      </c>
      <c r="G336" s="58"/>
      <c r="H336" s="87">
        <v>0</v>
      </c>
    </row>
    <row r="337" spans="2:8" s="62" customFormat="1" ht="15.75" x14ac:dyDescent="0.25">
      <c r="B337" s="47" t="s">
        <v>953</v>
      </c>
      <c r="C337" s="48" t="s">
        <v>30</v>
      </c>
      <c r="D337" s="58" t="s">
        <v>31</v>
      </c>
      <c r="E337" s="59" t="s">
        <v>756</v>
      </c>
      <c r="F337" s="104">
        <v>28</v>
      </c>
      <c r="G337" s="58"/>
      <c r="H337" s="87">
        <v>0</v>
      </c>
    </row>
    <row r="338" spans="2:8" s="62" customFormat="1" ht="15.75" x14ac:dyDescent="0.25">
      <c r="B338" s="47" t="s">
        <v>954</v>
      </c>
      <c r="C338" s="48" t="s">
        <v>34</v>
      </c>
      <c r="D338" s="58" t="s">
        <v>35</v>
      </c>
      <c r="E338" s="59" t="s">
        <v>762</v>
      </c>
      <c r="F338" s="104">
        <v>4.5</v>
      </c>
      <c r="G338" s="58"/>
      <c r="H338" s="87">
        <v>0</v>
      </c>
    </row>
    <row r="339" spans="2:8" s="62" customFormat="1" ht="15.75" x14ac:dyDescent="0.25">
      <c r="B339" s="47" t="s">
        <v>955</v>
      </c>
      <c r="C339" s="48" t="s">
        <v>36</v>
      </c>
      <c r="D339" s="58" t="s">
        <v>491</v>
      </c>
      <c r="E339" s="59" t="s">
        <v>758</v>
      </c>
      <c r="F339" s="104">
        <v>36.5</v>
      </c>
      <c r="G339" s="58"/>
      <c r="H339" s="87">
        <v>0</v>
      </c>
    </row>
    <row r="340" spans="2:8" s="62" customFormat="1" ht="30" x14ac:dyDescent="0.25">
      <c r="B340" s="47" t="s">
        <v>956</v>
      </c>
      <c r="C340" s="48" t="s">
        <v>38</v>
      </c>
      <c r="D340" s="58" t="s">
        <v>39</v>
      </c>
      <c r="E340" s="59" t="s">
        <v>758</v>
      </c>
      <c r="F340" s="104">
        <v>18</v>
      </c>
      <c r="G340" s="58"/>
      <c r="H340" s="87">
        <v>0</v>
      </c>
    </row>
    <row r="341" spans="2:8" s="62" customFormat="1" ht="23.25" customHeight="1" x14ac:dyDescent="0.25">
      <c r="B341" s="47" t="s">
        <v>957</v>
      </c>
      <c r="C341" s="48" t="s">
        <v>40</v>
      </c>
      <c r="D341" s="58" t="s">
        <v>41</v>
      </c>
      <c r="E341" s="59" t="s">
        <v>758</v>
      </c>
      <c r="F341" s="104">
        <v>54.5</v>
      </c>
      <c r="G341" s="58"/>
      <c r="H341" s="87">
        <v>0</v>
      </c>
    </row>
    <row r="342" spans="2:8" s="62" customFormat="1" ht="15.75" x14ac:dyDescent="0.25">
      <c r="B342" s="47" t="s">
        <v>958</v>
      </c>
      <c r="C342" s="48" t="s">
        <v>42</v>
      </c>
      <c r="D342" s="58" t="s">
        <v>43</v>
      </c>
      <c r="E342" s="59" t="s">
        <v>758</v>
      </c>
      <c r="F342" s="104">
        <v>8.3000000000000007</v>
      </c>
      <c r="G342" s="58"/>
      <c r="H342" s="87">
        <v>0</v>
      </c>
    </row>
    <row r="343" spans="2:8" s="62" customFormat="1" ht="15.75" x14ac:dyDescent="0.25">
      <c r="B343" s="47" t="s">
        <v>959</v>
      </c>
      <c r="C343" s="72" t="s">
        <v>542</v>
      </c>
      <c r="D343" s="58" t="s">
        <v>45</v>
      </c>
      <c r="E343" s="59" t="s">
        <v>757</v>
      </c>
      <c r="F343" s="104">
        <v>180</v>
      </c>
      <c r="G343" s="58"/>
      <c r="H343" s="87">
        <v>0</v>
      </c>
    </row>
    <row r="344" spans="2:8" s="62" customFormat="1" ht="15.75" x14ac:dyDescent="0.25">
      <c r="B344" s="47"/>
      <c r="C344" s="72"/>
      <c r="D344" s="58" t="s">
        <v>488</v>
      </c>
      <c r="E344" s="50"/>
      <c r="F344" s="104"/>
      <c r="G344" s="58"/>
      <c r="H344" s="87"/>
    </row>
    <row r="345" spans="2:8" s="62" customFormat="1" ht="30" x14ac:dyDescent="0.25">
      <c r="B345" s="47" t="s">
        <v>960</v>
      </c>
      <c r="C345" s="72" t="s">
        <v>543</v>
      </c>
      <c r="D345" s="58" t="s">
        <v>544</v>
      </c>
      <c r="E345" s="59" t="s">
        <v>756</v>
      </c>
      <c r="F345" s="104">
        <v>1.2</v>
      </c>
      <c r="G345" s="58"/>
      <c r="H345" s="87">
        <v>0</v>
      </c>
    </row>
    <row r="346" spans="2:8" s="62" customFormat="1" ht="15.75" x14ac:dyDescent="0.25">
      <c r="B346" s="47" t="s">
        <v>961</v>
      </c>
      <c r="C346" s="72" t="s">
        <v>200</v>
      </c>
      <c r="D346" s="58" t="s">
        <v>201</v>
      </c>
      <c r="E346" s="59" t="s">
        <v>762</v>
      </c>
      <c r="F346" s="104">
        <v>15</v>
      </c>
      <c r="G346" s="58"/>
      <c r="H346" s="87">
        <v>0</v>
      </c>
    </row>
    <row r="347" spans="2:8" s="62" customFormat="1" ht="30" x14ac:dyDescent="0.25">
      <c r="B347" s="47" t="s">
        <v>962</v>
      </c>
      <c r="C347" s="72" t="s">
        <v>202</v>
      </c>
      <c r="D347" s="58" t="s">
        <v>203</v>
      </c>
      <c r="E347" s="59" t="s">
        <v>755</v>
      </c>
      <c r="F347" s="104">
        <v>2</v>
      </c>
      <c r="G347" s="58"/>
      <c r="H347" s="87">
        <v>0</v>
      </c>
    </row>
    <row r="348" spans="2:8" s="62" customFormat="1" ht="30" x14ac:dyDescent="0.25">
      <c r="B348" s="47" t="s">
        <v>963</v>
      </c>
      <c r="C348" s="72" t="s">
        <v>210</v>
      </c>
      <c r="D348" s="58" t="s">
        <v>211</v>
      </c>
      <c r="E348" s="59" t="s">
        <v>755</v>
      </c>
      <c r="F348" s="104">
        <v>1</v>
      </c>
      <c r="G348" s="58"/>
      <c r="H348" s="87">
        <v>0</v>
      </c>
    </row>
    <row r="349" spans="2:8" s="62" customFormat="1" ht="30" x14ac:dyDescent="0.25">
      <c r="B349" s="47" t="s">
        <v>964</v>
      </c>
      <c r="C349" s="72" t="s">
        <v>212</v>
      </c>
      <c r="D349" s="58" t="s">
        <v>213</v>
      </c>
      <c r="E349" s="59" t="s">
        <v>755</v>
      </c>
      <c r="F349" s="104">
        <v>2</v>
      </c>
      <c r="G349" s="58"/>
      <c r="H349" s="87">
        <v>0</v>
      </c>
    </row>
    <row r="350" spans="2:8" s="62" customFormat="1" ht="15.75" x14ac:dyDescent="0.25">
      <c r="B350" s="47" t="s">
        <v>965</v>
      </c>
      <c r="C350" s="72" t="s">
        <v>214</v>
      </c>
      <c r="D350" s="58" t="s">
        <v>215</v>
      </c>
      <c r="E350" s="59" t="s">
        <v>755</v>
      </c>
      <c r="F350" s="104">
        <v>20</v>
      </c>
      <c r="G350" s="58"/>
      <c r="H350" s="87">
        <v>0</v>
      </c>
    </row>
    <row r="351" spans="2:8" s="62" customFormat="1" ht="15.75" x14ac:dyDescent="0.25">
      <c r="B351" s="47" t="s">
        <v>966</v>
      </c>
      <c r="C351" s="72" t="s">
        <v>537</v>
      </c>
      <c r="D351" s="58" t="s">
        <v>538</v>
      </c>
      <c r="E351" s="59" t="s">
        <v>756</v>
      </c>
      <c r="F351" s="104">
        <v>1.2</v>
      </c>
      <c r="G351" s="58"/>
      <c r="H351" s="87">
        <v>0</v>
      </c>
    </row>
    <row r="352" spans="2:8" s="62" customFormat="1" ht="30" x14ac:dyDescent="0.25">
      <c r="B352" s="47" t="s">
        <v>967</v>
      </c>
      <c r="C352" s="72" t="s">
        <v>221</v>
      </c>
      <c r="D352" s="58" t="s">
        <v>763</v>
      </c>
      <c r="E352" s="59" t="s">
        <v>757</v>
      </c>
      <c r="F352" s="104">
        <v>100</v>
      </c>
      <c r="G352" s="58"/>
      <c r="H352" s="87">
        <v>0</v>
      </c>
    </row>
    <row r="353" spans="2:8" s="62" customFormat="1" ht="30" x14ac:dyDescent="0.25">
      <c r="B353" s="47" t="s">
        <v>968</v>
      </c>
      <c r="C353" s="72" t="s">
        <v>500</v>
      </c>
      <c r="D353" s="58" t="s">
        <v>251</v>
      </c>
      <c r="E353" s="59" t="s">
        <v>757</v>
      </c>
      <c r="F353" s="104">
        <v>1300</v>
      </c>
      <c r="G353" s="58"/>
      <c r="H353" s="87">
        <v>0</v>
      </c>
    </row>
    <row r="354" spans="2:8" s="62" customFormat="1" ht="15.75" x14ac:dyDescent="0.25">
      <c r="B354" s="47" t="s">
        <v>969</v>
      </c>
      <c r="C354" s="72" t="s">
        <v>304</v>
      </c>
      <c r="D354" s="58" t="s">
        <v>305</v>
      </c>
      <c r="E354" s="59" t="s">
        <v>759</v>
      </c>
      <c r="F354" s="104">
        <v>20</v>
      </c>
      <c r="G354" s="58"/>
      <c r="H354" s="87">
        <v>0</v>
      </c>
    </row>
    <row r="355" spans="2:8" s="62" customFormat="1" ht="15.75" x14ac:dyDescent="0.25">
      <c r="B355" s="47" t="s">
        <v>970</v>
      </c>
      <c r="C355" s="72" t="s">
        <v>308</v>
      </c>
      <c r="D355" s="58" t="s">
        <v>309</v>
      </c>
      <c r="E355" s="59" t="s">
        <v>755</v>
      </c>
      <c r="F355" s="104">
        <v>2</v>
      </c>
      <c r="G355" s="58"/>
      <c r="H355" s="87">
        <v>0</v>
      </c>
    </row>
    <row r="356" spans="2:8" s="62" customFormat="1" ht="15.75" x14ac:dyDescent="0.25">
      <c r="B356" s="47" t="s">
        <v>971</v>
      </c>
      <c r="C356" s="72" t="s">
        <v>310</v>
      </c>
      <c r="D356" s="58" t="s">
        <v>311</v>
      </c>
      <c r="E356" s="59" t="s">
        <v>755</v>
      </c>
      <c r="F356" s="104">
        <v>4</v>
      </c>
      <c r="G356" s="58"/>
      <c r="H356" s="87">
        <v>0</v>
      </c>
    </row>
    <row r="357" spans="2:8" s="62" customFormat="1" ht="30" x14ac:dyDescent="0.25">
      <c r="B357" s="47" t="s">
        <v>972</v>
      </c>
      <c r="C357" s="72" t="s">
        <v>314</v>
      </c>
      <c r="D357" s="58" t="s">
        <v>315</v>
      </c>
      <c r="E357" s="59" t="s">
        <v>755</v>
      </c>
      <c r="F357" s="104">
        <v>2</v>
      </c>
      <c r="G357" s="58"/>
      <c r="H357" s="87">
        <v>0</v>
      </c>
    </row>
    <row r="358" spans="2:8" s="62" customFormat="1" ht="15.75" x14ac:dyDescent="0.25">
      <c r="B358" s="47" t="s">
        <v>973</v>
      </c>
      <c r="C358" s="72" t="s">
        <v>316</v>
      </c>
      <c r="D358" s="58" t="s">
        <v>317</v>
      </c>
      <c r="E358" s="59" t="s">
        <v>755</v>
      </c>
      <c r="F358" s="104">
        <v>2</v>
      </c>
      <c r="G358" s="58"/>
      <c r="H358" s="87">
        <v>0</v>
      </c>
    </row>
    <row r="359" spans="2:8" s="62" customFormat="1" ht="15.75" x14ac:dyDescent="0.25">
      <c r="B359" s="47" t="s">
        <v>974</v>
      </c>
      <c r="C359" s="72" t="s">
        <v>318</v>
      </c>
      <c r="D359" s="58" t="s">
        <v>319</v>
      </c>
      <c r="E359" s="59" t="s">
        <v>755</v>
      </c>
      <c r="F359" s="104">
        <v>1</v>
      </c>
      <c r="G359" s="58"/>
      <c r="H359" s="87">
        <v>0</v>
      </c>
    </row>
    <row r="360" spans="2:8" s="46" customFormat="1" x14ac:dyDescent="0.25">
      <c r="B360" s="37" t="s">
        <v>975</v>
      </c>
      <c r="C360" s="43"/>
      <c r="D360" s="39" t="s">
        <v>733</v>
      </c>
      <c r="E360" s="40"/>
      <c r="F360" s="103"/>
      <c r="G360" s="44"/>
      <c r="H360" s="45">
        <v>0</v>
      </c>
    </row>
    <row r="361" spans="2:8" s="62" customFormat="1" ht="22.5" customHeight="1" x14ac:dyDescent="0.25">
      <c r="B361" s="47" t="s">
        <v>976</v>
      </c>
      <c r="C361" s="66" t="s">
        <v>466</v>
      </c>
      <c r="D361" s="86" t="s">
        <v>467</v>
      </c>
      <c r="E361" s="116" t="s">
        <v>756</v>
      </c>
      <c r="F361" s="114">
        <v>14397</v>
      </c>
      <c r="G361" s="86"/>
      <c r="H361" s="60">
        <v>0</v>
      </c>
    </row>
    <row r="362" spans="2:8" s="23" customFormat="1" ht="29.25" customHeight="1" x14ac:dyDescent="0.25">
      <c r="B362" s="192" t="s">
        <v>569</v>
      </c>
      <c r="C362" s="193"/>
      <c r="D362" s="193"/>
      <c r="E362" s="193"/>
      <c r="F362" s="193"/>
      <c r="G362" s="193"/>
      <c r="H362" s="182">
        <v>0</v>
      </c>
    </row>
    <row r="363" spans="2:8" s="23" customFormat="1" ht="29.25" customHeight="1" x14ac:dyDescent="0.25">
      <c r="B363" s="192" t="s">
        <v>489</v>
      </c>
      <c r="C363" s="193"/>
      <c r="D363" s="193"/>
      <c r="E363" s="193"/>
      <c r="F363" s="193"/>
      <c r="G363" s="88" t="s">
        <v>1003</v>
      </c>
      <c r="H363" s="183">
        <v>0</v>
      </c>
    </row>
    <row r="364" spans="2:8" s="23" customFormat="1" ht="29.25" customHeight="1" thickBot="1" x14ac:dyDescent="0.3">
      <c r="B364" s="194" t="s">
        <v>570</v>
      </c>
      <c r="C364" s="195"/>
      <c r="D364" s="195"/>
      <c r="E364" s="195"/>
      <c r="F364" s="195"/>
      <c r="G364" s="195"/>
      <c r="H364" s="30">
        <v>0</v>
      </c>
    </row>
    <row r="365" spans="2:8" s="21" customFormat="1" ht="12.75" x14ac:dyDescent="0.25">
      <c r="B365" s="24"/>
      <c r="C365" s="25"/>
      <c r="D365" s="26"/>
      <c r="E365" s="27"/>
      <c r="F365" s="98"/>
      <c r="G365" s="28"/>
      <c r="H365" s="179"/>
    </row>
    <row r="366" spans="2:8" s="21" customFormat="1" ht="12.75" x14ac:dyDescent="0.25">
      <c r="B366" s="24"/>
      <c r="C366" s="25"/>
      <c r="D366" s="26"/>
      <c r="E366" s="27"/>
      <c r="F366" s="98"/>
      <c r="G366" s="28"/>
      <c r="H366" s="179"/>
    </row>
    <row r="367" spans="2:8" s="21" customFormat="1" ht="12.75" x14ac:dyDescent="0.25">
      <c r="B367" s="24"/>
      <c r="C367" s="25"/>
      <c r="D367" s="26"/>
      <c r="E367" s="27"/>
      <c r="F367" s="98"/>
      <c r="G367" s="28"/>
      <c r="H367" s="179"/>
    </row>
    <row r="368" spans="2:8" s="21" customFormat="1" ht="12.75" x14ac:dyDescent="0.25">
      <c r="B368" s="24"/>
      <c r="C368" s="25"/>
      <c r="D368" s="26"/>
      <c r="E368" s="27"/>
      <c r="F368" s="98"/>
      <c r="G368" s="28"/>
      <c r="H368" s="179"/>
    </row>
    <row r="369" spans="2:9" s="21" customFormat="1" ht="12.75" x14ac:dyDescent="0.25">
      <c r="B369" s="24"/>
      <c r="C369" s="25"/>
      <c r="D369" s="26"/>
      <c r="E369" s="27"/>
      <c r="F369" s="98"/>
      <c r="G369" s="28"/>
      <c r="H369" s="179"/>
    </row>
    <row r="370" spans="2:9" s="21" customFormat="1" ht="12.75" x14ac:dyDescent="0.25">
      <c r="B370" s="24"/>
      <c r="C370" s="25"/>
      <c r="D370" s="26"/>
      <c r="E370" s="27"/>
      <c r="F370" s="98"/>
      <c r="G370" s="28"/>
      <c r="H370" s="179"/>
    </row>
    <row r="371" spans="2:9" s="21" customFormat="1" ht="12.75" x14ac:dyDescent="0.25">
      <c r="B371" s="24"/>
      <c r="C371" s="25"/>
      <c r="D371" s="26"/>
      <c r="E371" s="27"/>
      <c r="F371" s="98"/>
      <c r="G371" s="28"/>
      <c r="H371" s="179"/>
    </row>
    <row r="372" spans="2:9" s="21" customFormat="1" ht="12.75" x14ac:dyDescent="0.25">
      <c r="B372" s="24"/>
      <c r="C372" s="25"/>
      <c r="D372" s="26"/>
      <c r="E372" s="27"/>
      <c r="F372" s="98"/>
      <c r="G372" s="28"/>
      <c r="H372" s="184"/>
    </row>
    <row r="373" spans="2:9" s="21" customFormat="1" ht="12.75" x14ac:dyDescent="0.25">
      <c r="B373" s="24"/>
      <c r="C373" s="25"/>
      <c r="D373" s="26"/>
      <c r="E373" s="27"/>
      <c r="F373" s="98"/>
      <c r="G373" s="28"/>
      <c r="H373" s="179"/>
    </row>
    <row r="374" spans="2:9" s="21" customFormat="1" ht="12.75" x14ac:dyDescent="0.25">
      <c r="B374" s="24"/>
      <c r="C374" s="25"/>
      <c r="D374" s="26"/>
      <c r="E374" s="27"/>
      <c r="F374" s="98"/>
      <c r="G374" s="28"/>
      <c r="H374" s="179"/>
    </row>
    <row r="375" spans="2:9" s="21" customFormat="1" ht="12.75" x14ac:dyDescent="0.25">
      <c r="B375" s="24"/>
      <c r="C375" s="25"/>
      <c r="D375" s="26"/>
      <c r="E375" s="27"/>
      <c r="F375" s="98"/>
      <c r="G375" s="28"/>
      <c r="H375" s="179"/>
    </row>
    <row r="376" spans="2:9" s="21" customFormat="1" ht="12.75" x14ac:dyDescent="0.25">
      <c r="B376" s="24"/>
      <c r="C376" s="25"/>
      <c r="D376" s="26"/>
      <c r="E376" s="27"/>
      <c r="F376" s="98"/>
      <c r="G376" s="28"/>
      <c r="H376" s="179"/>
    </row>
    <row r="377" spans="2:9" s="21" customFormat="1" ht="12.75" x14ac:dyDescent="0.25">
      <c r="B377" s="24"/>
      <c r="C377" s="25"/>
      <c r="D377" s="26"/>
      <c r="E377" s="27"/>
      <c r="F377" s="98"/>
      <c r="G377" s="28"/>
      <c r="H377" s="179"/>
    </row>
    <row r="382" spans="2:9" x14ac:dyDescent="0.25">
      <c r="C382" s="121"/>
      <c r="D382" s="25"/>
      <c r="E382" s="26"/>
      <c r="F382" s="27"/>
      <c r="G382" s="98"/>
      <c r="I382" s="28"/>
    </row>
  </sheetData>
  <autoFilter ref="C2:C377"/>
  <mergeCells count="15">
    <mergeCell ref="B363:F363"/>
    <mergeCell ref="B364:G364"/>
    <mergeCell ref="J34:L34"/>
    <mergeCell ref="B7:C7"/>
    <mergeCell ref="D7:H7"/>
    <mergeCell ref="B8:C8"/>
    <mergeCell ref="D8:H8"/>
    <mergeCell ref="B9:H9"/>
    <mergeCell ref="B362:G362"/>
    <mergeCell ref="B6:C6"/>
    <mergeCell ref="B3:H3"/>
    <mergeCell ref="B4:C4"/>
    <mergeCell ref="D4:H4"/>
    <mergeCell ref="B5:C5"/>
    <mergeCell ref="D5:H5"/>
  </mergeCells>
  <phoneticPr fontId="20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9"/>
  <sheetViews>
    <sheetView view="pageBreakPreview" topLeftCell="A22" zoomScaleNormal="100" zoomScaleSheetLayoutView="100" workbookViewId="0">
      <selection activeCell="F13" sqref="F13"/>
    </sheetView>
  </sheetViews>
  <sheetFormatPr defaultRowHeight="15" x14ac:dyDescent="0.25"/>
  <cols>
    <col min="1" max="1" width="2.5703125" style="7" customWidth="1"/>
    <col min="2" max="2" width="64.85546875" style="5" customWidth="1"/>
    <col min="3" max="3" width="16.28515625" style="5" customWidth="1"/>
    <col min="4" max="4" width="37.85546875" style="6" customWidth="1"/>
    <col min="5" max="5" width="9.140625" style="7"/>
    <col min="6" max="6" width="24.42578125" style="7" customWidth="1"/>
    <col min="7" max="111" width="9.140625" style="7"/>
    <col min="112" max="112" width="2.5703125" style="7" customWidth="1"/>
    <col min="113" max="113" width="7.7109375" style="7" customWidth="1"/>
    <col min="114" max="114" width="11.42578125" style="7" customWidth="1"/>
    <col min="115" max="115" width="57.85546875" style="7" customWidth="1"/>
    <col min="116" max="116" width="8.5703125" style="7" customWidth="1"/>
    <col min="117" max="117" width="13.7109375" style="7" customWidth="1"/>
    <col min="118" max="118" width="13.5703125" style="7" customWidth="1"/>
    <col min="119" max="119" width="20.42578125" style="7" customWidth="1"/>
    <col min="120" max="367" width="9.140625" style="7"/>
    <col min="368" max="368" width="2.5703125" style="7" customWidth="1"/>
    <col min="369" max="369" width="7.7109375" style="7" customWidth="1"/>
    <col min="370" max="370" width="11.42578125" style="7" customWidth="1"/>
    <col min="371" max="371" width="57.85546875" style="7" customWidth="1"/>
    <col min="372" max="372" width="8.5703125" style="7" customWidth="1"/>
    <col min="373" max="373" width="13.7109375" style="7" customWidth="1"/>
    <col min="374" max="374" width="13.5703125" style="7" customWidth="1"/>
    <col min="375" max="375" width="20.42578125" style="7" customWidth="1"/>
    <col min="376" max="623" width="9.140625" style="7"/>
    <col min="624" max="624" width="2.5703125" style="7" customWidth="1"/>
    <col min="625" max="625" width="7.7109375" style="7" customWidth="1"/>
    <col min="626" max="626" width="11.42578125" style="7" customWidth="1"/>
    <col min="627" max="627" width="57.85546875" style="7" customWidth="1"/>
    <col min="628" max="628" width="8.5703125" style="7" customWidth="1"/>
    <col min="629" max="629" width="13.7109375" style="7" customWidth="1"/>
    <col min="630" max="630" width="13.5703125" style="7" customWidth="1"/>
    <col min="631" max="631" width="20.42578125" style="7" customWidth="1"/>
    <col min="632" max="879" width="9.140625" style="7"/>
    <col min="880" max="880" width="2.5703125" style="7" customWidth="1"/>
    <col min="881" max="881" width="7.7109375" style="7" customWidth="1"/>
    <col min="882" max="882" width="11.42578125" style="7" customWidth="1"/>
    <col min="883" max="883" width="57.85546875" style="7" customWidth="1"/>
    <col min="884" max="884" width="8.5703125" style="7" customWidth="1"/>
    <col min="885" max="885" width="13.7109375" style="7" customWidth="1"/>
    <col min="886" max="886" width="13.5703125" style="7" customWidth="1"/>
    <col min="887" max="887" width="20.42578125" style="7" customWidth="1"/>
    <col min="888" max="1135" width="9.140625" style="7"/>
    <col min="1136" max="1136" width="2.5703125" style="7" customWidth="1"/>
    <col min="1137" max="1137" width="7.7109375" style="7" customWidth="1"/>
    <col min="1138" max="1138" width="11.42578125" style="7" customWidth="1"/>
    <col min="1139" max="1139" width="57.85546875" style="7" customWidth="1"/>
    <col min="1140" max="1140" width="8.5703125" style="7" customWidth="1"/>
    <col min="1141" max="1141" width="13.7109375" style="7" customWidth="1"/>
    <col min="1142" max="1142" width="13.5703125" style="7" customWidth="1"/>
    <col min="1143" max="1143" width="20.42578125" style="7" customWidth="1"/>
    <col min="1144" max="1391" width="9.140625" style="7"/>
    <col min="1392" max="1392" width="2.5703125" style="7" customWidth="1"/>
    <col min="1393" max="1393" width="7.7109375" style="7" customWidth="1"/>
    <col min="1394" max="1394" width="11.42578125" style="7" customWidth="1"/>
    <col min="1395" max="1395" width="57.85546875" style="7" customWidth="1"/>
    <col min="1396" max="1396" width="8.5703125" style="7" customWidth="1"/>
    <col min="1397" max="1397" width="13.7109375" style="7" customWidth="1"/>
    <col min="1398" max="1398" width="13.5703125" style="7" customWidth="1"/>
    <col min="1399" max="1399" width="20.42578125" style="7" customWidth="1"/>
    <col min="1400" max="1647" width="9.140625" style="7"/>
    <col min="1648" max="1648" width="2.5703125" style="7" customWidth="1"/>
    <col min="1649" max="1649" width="7.7109375" style="7" customWidth="1"/>
    <col min="1650" max="1650" width="11.42578125" style="7" customWidth="1"/>
    <col min="1651" max="1651" width="57.85546875" style="7" customWidth="1"/>
    <col min="1652" max="1652" width="8.5703125" style="7" customWidth="1"/>
    <col min="1653" max="1653" width="13.7109375" style="7" customWidth="1"/>
    <col min="1654" max="1654" width="13.5703125" style="7" customWidth="1"/>
    <col min="1655" max="1655" width="20.42578125" style="7" customWidth="1"/>
    <col min="1656" max="1903" width="9.140625" style="7"/>
    <col min="1904" max="1904" width="2.5703125" style="7" customWidth="1"/>
    <col min="1905" max="1905" width="7.7109375" style="7" customWidth="1"/>
    <col min="1906" max="1906" width="11.42578125" style="7" customWidth="1"/>
    <col min="1907" max="1907" width="57.85546875" style="7" customWidth="1"/>
    <col min="1908" max="1908" width="8.5703125" style="7" customWidth="1"/>
    <col min="1909" max="1909" width="13.7109375" style="7" customWidth="1"/>
    <col min="1910" max="1910" width="13.5703125" style="7" customWidth="1"/>
    <col min="1911" max="1911" width="20.42578125" style="7" customWidth="1"/>
    <col min="1912" max="2159" width="9.140625" style="7"/>
    <col min="2160" max="2160" width="2.5703125" style="7" customWidth="1"/>
    <col min="2161" max="2161" width="7.7109375" style="7" customWidth="1"/>
    <col min="2162" max="2162" width="11.42578125" style="7" customWidth="1"/>
    <col min="2163" max="2163" width="57.85546875" style="7" customWidth="1"/>
    <col min="2164" max="2164" width="8.5703125" style="7" customWidth="1"/>
    <col min="2165" max="2165" width="13.7109375" style="7" customWidth="1"/>
    <col min="2166" max="2166" width="13.5703125" style="7" customWidth="1"/>
    <col min="2167" max="2167" width="20.42578125" style="7" customWidth="1"/>
    <col min="2168" max="2415" width="9.140625" style="7"/>
    <col min="2416" max="2416" width="2.5703125" style="7" customWidth="1"/>
    <col min="2417" max="2417" width="7.7109375" style="7" customWidth="1"/>
    <col min="2418" max="2418" width="11.42578125" style="7" customWidth="1"/>
    <col min="2419" max="2419" width="57.85546875" style="7" customWidth="1"/>
    <col min="2420" max="2420" width="8.5703125" style="7" customWidth="1"/>
    <col min="2421" max="2421" width="13.7109375" style="7" customWidth="1"/>
    <col min="2422" max="2422" width="13.5703125" style="7" customWidth="1"/>
    <col min="2423" max="2423" width="20.42578125" style="7" customWidth="1"/>
    <col min="2424" max="2671" width="9.140625" style="7"/>
    <col min="2672" max="2672" width="2.5703125" style="7" customWidth="1"/>
    <col min="2673" max="2673" width="7.7109375" style="7" customWidth="1"/>
    <col min="2674" max="2674" width="11.42578125" style="7" customWidth="1"/>
    <col min="2675" max="2675" width="57.85546875" style="7" customWidth="1"/>
    <col min="2676" max="2676" width="8.5703125" style="7" customWidth="1"/>
    <col min="2677" max="2677" width="13.7109375" style="7" customWidth="1"/>
    <col min="2678" max="2678" width="13.5703125" style="7" customWidth="1"/>
    <col min="2679" max="2679" width="20.42578125" style="7" customWidth="1"/>
    <col min="2680" max="2927" width="9.140625" style="7"/>
    <col min="2928" max="2928" width="2.5703125" style="7" customWidth="1"/>
    <col min="2929" max="2929" width="7.7109375" style="7" customWidth="1"/>
    <col min="2930" max="2930" width="11.42578125" style="7" customWidth="1"/>
    <col min="2931" max="2931" width="57.85546875" style="7" customWidth="1"/>
    <col min="2932" max="2932" width="8.5703125" style="7" customWidth="1"/>
    <col min="2933" max="2933" width="13.7109375" style="7" customWidth="1"/>
    <col min="2934" max="2934" width="13.5703125" style="7" customWidth="1"/>
    <col min="2935" max="2935" width="20.42578125" style="7" customWidth="1"/>
    <col min="2936" max="3183" width="9.140625" style="7"/>
    <col min="3184" max="3184" width="2.5703125" style="7" customWidth="1"/>
    <col min="3185" max="3185" width="7.7109375" style="7" customWidth="1"/>
    <col min="3186" max="3186" width="11.42578125" style="7" customWidth="1"/>
    <col min="3187" max="3187" width="57.85546875" style="7" customWidth="1"/>
    <col min="3188" max="3188" width="8.5703125" style="7" customWidth="1"/>
    <col min="3189" max="3189" width="13.7109375" style="7" customWidth="1"/>
    <col min="3190" max="3190" width="13.5703125" style="7" customWidth="1"/>
    <col min="3191" max="3191" width="20.42578125" style="7" customWidth="1"/>
    <col min="3192" max="3439" width="9.140625" style="7"/>
    <col min="3440" max="3440" width="2.5703125" style="7" customWidth="1"/>
    <col min="3441" max="3441" width="7.7109375" style="7" customWidth="1"/>
    <col min="3442" max="3442" width="11.42578125" style="7" customWidth="1"/>
    <col min="3443" max="3443" width="57.85546875" style="7" customWidth="1"/>
    <col min="3444" max="3444" width="8.5703125" style="7" customWidth="1"/>
    <col min="3445" max="3445" width="13.7109375" style="7" customWidth="1"/>
    <col min="3446" max="3446" width="13.5703125" style="7" customWidth="1"/>
    <col min="3447" max="3447" width="20.42578125" style="7" customWidth="1"/>
    <col min="3448" max="3695" width="9.140625" style="7"/>
    <col min="3696" max="3696" width="2.5703125" style="7" customWidth="1"/>
    <col min="3697" max="3697" width="7.7109375" style="7" customWidth="1"/>
    <col min="3698" max="3698" width="11.42578125" style="7" customWidth="1"/>
    <col min="3699" max="3699" width="57.85546875" style="7" customWidth="1"/>
    <col min="3700" max="3700" width="8.5703125" style="7" customWidth="1"/>
    <col min="3701" max="3701" width="13.7109375" style="7" customWidth="1"/>
    <col min="3702" max="3702" width="13.5703125" style="7" customWidth="1"/>
    <col min="3703" max="3703" width="20.42578125" style="7" customWidth="1"/>
    <col min="3704" max="3951" width="9.140625" style="7"/>
    <col min="3952" max="3952" width="2.5703125" style="7" customWidth="1"/>
    <col min="3953" max="3953" width="7.7109375" style="7" customWidth="1"/>
    <col min="3954" max="3954" width="11.42578125" style="7" customWidth="1"/>
    <col min="3955" max="3955" width="57.85546875" style="7" customWidth="1"/>
    <col min="3956" max="3956" width="8.5703125" style="7" customWidth="1"/>
    <col min="3957" max="3957" width="13.7109375" style="7" customWidth="1"/>
    <col min="3958" max="3958" width="13.5703125" style="7" customWidth="1"/>
    <col min="3959" max="3959" width="20.42578125" style="7" customWidth="1"/>
    <col min="3960" max="4207" width="9.140625" style="7"/>
    <col min="4208" max="4208" width="2.5703125" style="7" customWidth="1"/>
    <col min="4209" max="4209" width="7.7109375" style="7" customWidth="1"/>
    <col min="4210" max="4210" width="11.42578125" style="7" customWidth="1"/>
    <col min="4211" max="4211" width="57.85546875" style="7" customWidth="1"/>
    <col min="4212" max="4212" width="8.5703125" style="7" customWidth="1"/>
    <col min="4213" max="4213" width="13.7109375" style="7" customWidth="1"/>
    <col min="4214" max="4214" width="13.5703125" style="7" customWidth="1"/>
    <col min="4215" max="4215" width="20.42578125" style="7" customWidth="1"/>
    <col min="4216" max="4463" width="9.140625" style="7"/>
    <col min="4464" max="4464" width="2.5703125" style="7" customWidth="1"/>
    <col min="4465" max="4465" width="7.7109375" style="7" customWidth="1"/>
    <col min="4466" max="4466" width="11.42578125" style="7" customWidth="1"/>
    <col min="4467" max="4467" width="57.85546875" style="7" customWidth="1"/>
    <col min="4468" max="4468" width="8.5703125" style="7" customWidth="1"/>
    <col min="4469" max="4469" width="13.7109375" style="7" customWidth="1"/>
    <col min="4470" max="4470" width="13.5703125" style="7" customWidth="1"/>
    <col min="4471" max="4471" width="20.42578125" style="7" customWidth="1"/>
    <col min="4472" max="4719" width="9.140625" style="7"/>
    <col min="4720" max="4720" width="2.5703125" style="7" customWidth="1"/>
    <col min="4721" max="4721" width="7.7109375" style="7" customWidth="1"/>
    <col min="4722" max="4722" width="11.42578125" style="7" customWidth="1"/>
    <col min="4723" max="4723" width="57.85546875" style="7" customWidth="1"/>
    <col min="4724" max="4724" width="8.5703125" style="7" customWidth="1"/>
    <col min="4725" max="4725" width="13.7109375" style="7" customWidth="1"/>
    <col min="4726" max="4726" width="13.5703125" style="7" customWidth="1"/>
    <col min="4727" max="4727" width="20.42578125" style="7" customWidth="1"/>
    <col min="4728" max="4975" width="9.140625" style="7"/>
    <col min="4976" max="4976" width="2.5703125" style="7" customWidth="1"/>
    <col min="4977" max="4977" width="7.7109375" style="7" customWidth="1"/>
    <col min="4978" max="4978" width="11.42578125" style="7" customWidth="1"/>
    <col min="4979" max="4979" width="57.85546875" style="7" customWidth="1"/>
    <col min="4980" max="4980" width="8.5703125" style="7" customWidth="1"/>
    <col min="4981" max="4981" width="13.7109375" style="7" customWidth="1"/>
    <col min="4982" max="4982" width="13.5703125" style="7" customWidth="1"/>
    <col min="4983" max="4983" width="20.42578125" style="7" customWidth="1"/>
    <col min="4984" max="5231" width="9.140625" style="7"/>
    <col min="5232" max="5232" width="2.5703125" style="7" customWidth="1"/>
    <col min="5233" max="5233" width="7.7109375" style="7" customWidth="1"/>
    <col min="5234" max="5234" width="11.42578125" style="7" customWidth="1"/>
    <col min="5235" max="5235" width="57.85546875" style="7" customWidth="1"/>
    <col min="5236" max="5236" width="8.5703125" style="7" customWidth="1"/>
    <col min="5237" max="5237" width="13.7109375" style="7" customWidth="1"/>
    <col min="5238" max="5238" width="13.5703125" style="7" customWidth="1"/>
    <col min="5239" max="5239" width="20.42578125" style="7" customWidth="1"/>
    <col min="5240" max="5487" width="9.140625" style="7"/>
    <col min="5488" max="5488" width="2.5703125" style="7" customWidth="1"/>
    <col min="5489" max="5489" width="7.7109375" style="7" customWidth="1"/>
    <col min="5490" max="5490" width="11.42578125" style="7" customWidth="1"/>
    <col min="5491" max="5491" width="57.85546875" style="7" customWidth="1"/>
    <col min="5492" max="5492" width="8.5703125" style="7" customWidth="1"/>
    <col min="5493" max="5493" width="13.7109375" style="7" customWidth="1"/>
    <col min="5494" max="5494" width="13.5703125" style="7" customWidth="1"/>
    <col min="5495" max="5495" width="20.42578125" style="7" customWidth="1"/>
    <col min="5496" max="5743" width="9.140625" style="7"/>
    <col min="5744" max="5744" width="2.5703125" style="7" customWidth="1"/>
    <col min="5745" max="5745" width="7.7109375" style="7" customWidth="1"/>
    <col min="5746" max="5746" width="11.42578125" style="7" customWidth="1"/>
    <col min="5747" max="5747" width="57.85546875" style="7" customWidth="1"/>
    <col min="5748" max="5748" width="8.5703125" style="7" customWidth="1"/>
    <col min="5749" max="5749" width="13.7109375" style="7" customWidth="1"/>
    <col min="5750" max="5750" width="13.5703125" style="7" customWidth="1"/>
    <col min="5751" max="5751" width="20.42578125" style="7" customWidth="1"/>
    <col min="5752" max="5999" width="9.140625" style="7"/>
    <col min="6000" max="6000" width="2.5703125" style="7" customWidth="1"/>
    <col min="6001" max="6001" width="7.7109375" style="7" customWidth="1"/>
    <col min="6002" max="6002" width="11.42578125" style="7" customWidth="1"/>
    <col min="6003" max="6003" width="57.85546875" style="7" customWidth="1"/>
    <col min="6004" max="6004" width="8.5703125" style="7" customWidth="1"/>
    <col min="6005" max="6005" width="13.7109375" style="7" customWidth="1"/>
    <col min="6006" max="6006" width="13.5703125" style="7" customWidth="1"/>
    <col min="6007" max="6007" width="20.42578125" style="7" customWidth="1"/>
    <col min="6008" max="6255" width="9.140625" style="7"/>
    <col min="6256" max="6256" width="2.5703125" style="7" customWidth="1"/>
    <col min="6257" max="6257" width="7.7109375" style="7" customWidth="1"/>
    <col min="6258" max="6258" width="11.42578125" style="7" customWidth="1"/>
    <col min="6259" max="6259" width="57.85546875" style="7" customWidth="1"/>
    <col min="6260" max="6260" width="8.5703125" style="7" customWidth="1"/>
    <col min="6261" max="6261" width="13.7109375" style="7" customWidth="1"/>
    <col min="6262" max="6262" width="13.5703125" style="7" customWidth="1"/>
    <col min="6263" max="6263" width="20.42578125" style="7" customWidth="1"/>
    <col min="6264" max="6511" width="9.140625" style="7"/>
    <col min="6512" max="6512" width="2.5703125" style="7" customWidth="1"/>
    <col min="6513" max="6513" width="7.7109375" style="7" customWidth="1"/>
    <col min="6514" max="6514" width="11.42578125" style="7" customWidth="1"/>
    <col min="6515" max="6515" width="57.85546875" style="7" customWidth="1"/>
    <col min="6516" max="6516" width="8.5703125" style="7" customWidth="1"/>
    <col min="6517" max="6517" width="13.7109375" style="7" customWidth="1"/>
    <col min="6518" max="6518" width="13.5703125" style="7" customWidth="1"/>
    <col min="6519" max="6519" width="20.42578125" style="7" customWidth="1"/>
    <col min="6520" max="6767" width="9.140625" style="7"/>
    <col min="6768" max="6768" width="2.5703125" style="7" customWidth="1"/>
    <col min="6769" max="6769" width="7.7109375" style="7" customWidth="1"/>
    <col min="6770" max="6770" width="11.42578125" style="7" customWidth="1"/>
    <col min="6771" max="6771" width="57.85546875" style="7" customWidth="1"/>
    <col min="6772" max="6772" width="8.5703125" style="7" customWidth="1"/>
    <col min="6773" max="6773" width="13.7109375" style="7" customWidth="1"/>
    <col min="6774" max="6774" width="13.5703125" style="7" customWidth="1"/>
    <col min="6775" max="6775" width="20.42578125" style="7" customWidth="1"/>
    <col min="6776" max="7023" width="9.140625" style="7"/>
    <col min="7024" max="7024" width="2.5703125" style="7" customWidth="1"/>
    <col min="7025" max="7025" width="7.7109375" style="7" customWidth="1"/>
    <col min="7026" max="7026" width="11.42578125" style="7" customWidth="1"/>
    <col min="7027" max="7027" width="57.85546875" style="7" customWidth="1"/>
    <col min="7028" max="7028" width="8.5703125" style="7" customWidth="1"/>
    <col min="7029" max="7029" width="13.7109375" style="7" customWidth="1"/>
    <col min="7030" max="7030" width="13.5703125" style="7" customWidth="1"/>
    <col min="7031" max="7031" width="20.42578125" style="7" customWidth="1"/>
    <col min="7032" max="7279" width="9.140625" style="7"/>
    <col min="7280" max="7280" width="2.5703125" style="7" customWidth="1"/>
    <col min="7281" max="7281" width="7.7109375" style="7" customWidth="1"/>
    <col min="7282" max="7282" width="11.42578125" style="7" customWidth="1"/>
    <col min="7283" max="7283" width="57.85546875" style="7" customWidth="1"/>
    <col min="7284" max="7284" width="8.5703125" style="7" customWidth="1"/>
    <col min="7285" max="7285" width="13.7109375" style="7" customWidth="1"/>
    <col min="7286" max="7286" width="13.5703125" style="7" customWidth="1"/>
    <col min="7287" max="7287" width="20.42578125" style="7" customWidth="1"/>
    <col min="7288" max="7535" width="9.140625" style="7"/>
    <col min="7536" max="7536" width="2.5703125" style="7" customWidth="1"/>
    <col min="7537" max="7537" width="7.7109375" style="7" customWidth="1"/>
    <col min="7538" max="7538" width="11.42578125" style="7" customWidth="1"/>
    <col min="7539" max="7539" width="57.85546875" style="7" customWidth="1"/>
    <col min="7540" max="7540" width="8.5703125" style="7" customWidth="1"/>
    <col min="7541" max="7541" width="13.7109375" style="7" customWidth="1"/>
    <col min="7542" max="7542" width="13.5703125" style="7" customWidth="1"/>
    <col min="7543" max="7543" width="20.42578125" style="7" customWidth="1"/>
    <col min="7544" max="7791" width="9.140625" style="7"/>
    <col min="7792" max="7792" width="2.5703125" style="7" customWidth="1"/>
    <col min="7793" max="7793" width="7.7109375" style="7" customWidth="1"/>
    <col min="7794" max="7794" width="11.42578125" style="7" customWidth="1"/>
    <col min="7795" max="7795" width="57.85546875" style="7" customWidth="1"/>
    <col min="7796" max="7796" width="8.5703125" style="7" customWidth="1"/>
    <col min="7797" max="7797" width="13.7109375" style="7" customWidth="1"/>
    <col min="7798" max="7798" width="13.5703125" style="7" customWidth="1"/>
    <col min="7799" max="7799" width="20.42578125" style="7" customWidth="1"/>
    <col min="7800" max="8047" width="9.140625" style="7"/>
    <col min="8048" max="8048" width="2.5703125" style="7" customWidth="1"/>
    <col min="8049" max="8049" width="7.7109375" style="7" customWidth="1"/>
    <col min="8050" max="8050" width="11.42578125" style="7" customWidth="1"/>
    <col min="8051" max="8051" width="57.85546875" style="7" customWidth="1"/>
    <col min="8052" max="8052" width="8.5703125" style="7" customWidth="1"/>
    <col min="8053" max="8053" width="13.7109375" style="7" customWidth="1"/>
    <col min="8054" max="8054" width="13.5703125" style="7" customWidth="1"/>
    <col min="8055" max="8055" width="20.42578125" style="7" customWidth="1"/>
    <col min="8056" max="8303" width="9.140625" style="7"/>
    <col min="8304" max="8304" width="2.5703125" style="7" customWidth="1"/>
    <col min="8305" max="8305" width="7.7109375" style="7" customWidth="1"/>
    <col min="8306" max="8306" width="11.42578125" style="7" customWidth="1"/>
    <col min="8307" max="8307" width="57.85546875" style="7" customWidth="1"/>
    <col min="8308" max="8308" width="8.5703125" style="7" customWidth="1"/>
    <col min="8309" max="8309" width="13.7109375" style="7" customWidth="1"/>
    <col min="8310" max="8310" width="13.5703125" style="7" customWidth="1"/>
    <col min="8311" max="8311" width="20.42578125" style="7" customWidth="1"/>
    <col min="8312" max="8559" width="9.140625" style="7"/>
    <col min="8560" max="8560" width="2.5703125" style="7" customWidth="1"/>
    <col min="8561" max="8561" width="7.7109375" style="7" customWidth="1"/>
    <col min="8562" max="8562" width="11.42578125" style="7" customWidth="1"/>
    <col min="8563" max="8563" width="57.85546875" style="7" customWidth="1"/>
    <col min="8564" max="8564" width="8.5703125" style="7" customWidth="1"/>
    <col min="8565" max="8565" width="13.7109375" style="7" customWidth="1"/>
    <col min="8566" max="8566" width="13.5703125" style="7" customWidth="1"/>
    <col min="8567" max="8567" width="20.42578125" style="7" customWidth="1"/>
    <col min="8568" max="8815" width="9.140625" style="7"/>
    <col min="8816" max="8816" width="2.5703125" style="7" customWidth="1"/>
    <col min="8817" max="8817" width="7.7109375" style="7" customWidth="1"/>
    <col min="8818" max="8818" width="11.42578125" style="7" customWidth="1"/>
    <col min="8819" max="8819" width="57.85546875" style="7" customWidth="1"/>
    <col min="8820" max="8820" width="8.5703125" style="7" customWidth="1"/>
    <col min="8821" max="8821" width="13.7109375" style="7" customWidth="1"/>
    <col min="8822" max="8822" width="13.5703125" style="7" customWidth="1"/>
    <col min="8823" max="8823" width="20.42578125" style="7" customWidth="1"/>
    <col min="8824" max="9071" width="9.140625" style="7"/>
    <col min="9072" max="9072" width="2.5703125" style="7" customWidth="1"/>
    <col min="9073" max="9073" width="7.7109375" style="7" customWidth="1"/>
    <col min="9074" max="9074" width="11.42578125" style="7" customWidth="1"/>
    <col min="9075" max="9075" width="57.85546875" style="7" customWidth="1"/>
    <col min="9076" max="9076" width="8.5703125" style="7" customWidth="1"/>
    <col min="9077" max="9077" width="13.7109375" style="7" customWidth="1"/>
    <col min="9078" max="9078" width="13.5703125" style="7" customWidth="1"/>
    <col min="9079" max="9079" width="20.42578125" style="7" customWidth="1"/>
    <col min="9080" max="9327" width="9.140625" style="7"/>
    <col min="9328" max="9328" width="2.5703125" style="7" customWidth="1"/>
    <col min="9329" max="9329" width="7.7109375" style="7" customWidth="1"/>
    <col min="9330" max="9330" width="11.42578125" style="7" customWidth="1"/>
    <col min="9331" max="9331" width="57.85546875" style="7" customWidth="1"/>
    <col min="9332" max="9332" width="8.5703125" style="7" customWidth="1"/>
    <col min="9333" max="9333" width="13.7109375" style="7" customWidth="1"/>
    <col min="9334" max="9334" width="13.5703125" style="7" customWidth="1"/>
    <col min="9335" max="9335" width="20.42578125" style="7" customWidth="1"/>
    <col min="9336" max="9583" width="9.140625" style="7"/>
    <col min="9584" max="9584" width="2.5703125" style="7" customWidth="1"/>
    <col min="9585" max="9585" width="7.7109375" style="7" customWidth="1"/>
    <col min="9586" max="9586" width="11.42578125" style="7" customWidth="1"/>
    <col min="9587" max="9587" width="57.85546875" style="7" customWidth="1"/>
    <col min="9588" max="9588" width="8.5703125" style="7" customWidth="1"/>
    <col min="9589" max="9589" width="13.7109375" style="7" customWidth="1"/>
    <col min="9590" max="9590" width="13.5703125" style="7" customWidth="1"/>
    <col min="9591" max="9591" width="20.42578125" style="7" customWidth="1"/>
    <col min="9592" max="9839" width="9.140625" style="7"/>
    <col min="9840" max="9840" width="2.5703125" style="7" customWidth="1"/>
    <col min="9841" max="9841" width="7.7109375" style="7" customWidth="1"/>
    <col min="9842" max="9842" width="11.42578125" style="7" customWidth="1"/>
    <col min="9843" max="9843" width="57.85546875" style="7" customWidth="1"/>
    <col min="9844" max="9844" width="8.5703125" style="7" customWidth="1"/>
    <col min="9845" max="9845" width="13.7109375" style="7" customWidth="1"/>
    <col min="9846" max="9846" width="13.5703125" style="7" customWidth="1"/>
    <col min="9847" max="9847" width="20.42578125" style="7" customWidth="1"/>
    <col min="9848" max="10095" width="9.140625" style="7"/>
    <col min="10096" max="10096" width="2.5703125" style="7" customWidth="1"/>
    <col min="10097" max="10097" width="7.7109375" style="7" customWidth="1"/>
    <col min="10098" max="10098" width="11.42578125" style="7" customWidth="1"/>
    <col min="10099" max="10099" width="57.85546875" style="7" customWidth="1"/>
    <col min="10100" max="10100" width="8.5703125" style="7" customWidth="1"/>
    <col min="10101" max="10101" width="13.7109375" style="7" customWidth="1"/>
    <col min="10102" max="10102" width="13.5703125" style="7" customWidth="1"/>
    <col min="10103" max="10103" width="20.42578125" style="7" customWidth="1"/>
    <col min="10104" max="10351" width="9.140625" style="7"/>
    <col min="10352" max="10352" width="2.5703125" style="7" customWidth="1"/>
    <col min="10353" max="10353" width="7.7109375" style="7" customWidth="1"/>
    <col min="10354" max="10354" width="11.42578125" style="7" customWidth="1"/>
    <col min="10355" max="10355" width="57.85546875" style="7" customWidth="1"/>
    <col min="10356" max="10356" width="8.5703125" style="7" customWidth="1"/>
    <col min="10357" max="10357" width="13.7109375" style="7" customWidth="1"/>
    <col min="10358" max="10358" width="13.5703125" style="7" customWidth="1"/>
    <col min="10359" max="10359" width="20.42578125" style="7" customWidth="1"/>
    <col min="10360" max="10607" width="9.140625" style="7"/>
    <col min="10608" max="10608" width="2.5703125" style="7" customWidth="1"/>
    <col min="10609" max="10609" width="7.7109375" style="7" customWidth="1"/>
    <col min="10610" max="10610" width="11.42578125" style="7" customWidth="1"/>
    <col min="10611" max="10611" width="57.85546875" style="7" customWidth="1"/>
    <col min="10612" max="10612" width="8.5703125" style="7" customWidth="1"/>
    <col min="10613" max="10613" width="13.7109375" style="7" customWidth="1"/>
    <col min="10614" max="10614" width="13.5703125" style="7" customWidth="1"/>
    <col min="10615" max="10615" width="20.42578125" style="7" customWidth="1"/>
    <col min="10616" max="10863" width="9.140625" style="7"/>
    <col min="10864" max="10864" width="2.5703125" style="7" customWidth="1"/>
    <col min="10865" max="10865" width="7.7109375" style="7" customWidth="1"/>
    <col min="10866" max="10866" width="11.42578125" style="7" customWidth="1"/>
    <col min="10867" max="10867" width="57.85546875" style="7" customWidth="1"/>
    <col min="10868" max="10868" width="8.5703125" style="7" customWidth="1"/>
    <col min="10869" max="10869" width="13.7109375" style="7" customWidth="1"/>
    <col min="10870" max="10870" width="13.5703125" style="7" customWidth="1"/>
    <col min="10871" max="10871" width="20.42578125" style="7" customWidth="1"/>
    <col min="10872" max="11119" width="9.140625" style="7"/>
    <col min="11120" max="11120" width="2.5703125" style="7" customWidth="1"/>
    <col min="11121" max="11121" width="7.7109375" style="7" customWidth="1"/>
    <col min="11122" max="11122" width="11.42578125" style="7" customWidth="1"/>
    <col min="11123" max="11123" width="57.85546875" style="7" customWidth="1"/>
    <col min="11124" max="11124" width="8.5703125" style="7" customWidth="1"/>
    <col min="11125" max="11125" width="13.7109375" style="7" customWidth="1"/>
    <col min="11126" max="11126" width="13.5703125" style="7" customWidth="1"/>
    <col min="11127" max="11127" width="20.42578125" style="7" customWidth="1"/>
    <col min="11128" max="11375" width="9.140625" style="7"/>
    <col min="11376" max="11376" width="2.5703125" style="7" customWidth="1"/>
    <col min="11377" max="11377" width="7.7109375" style="7" customWidth="1"/>
    <col min="11378" max="11378" width="11.42578125" style="7" customWidth="1"/>
    <col min="11379" max="11379" width="57.85546875" style="7" customWidth="1"/>
    <col min="11380" max="11380" width="8.5703125" style="7" customWidth="1"/>
    <col min="11381" max="11381" width="13.7109375" style="7" customWidth="1"/>
    <col min="11382" max="11382" width="13.5703125" style="7" customWidth="1"/>
    <col min="11383" max="11383" width="20.42578125" style="7" customWidth="1"/>
    <col min="11384" max="11631" width="9.140625" style="7"/>
    <col min="11632" max="11632" width="2.5703125" style="7" customWidth="1"/>
    <col min="11633" max="11633" width="7.7109375" style="7" customWidth="1"/>
    <col min="11634" max="11634" width="11.42578125" style="7" customWidth="1"/>
    <col min="11635" max="11635" width="57.85546875" style="7" customWidth="1"/>
    <col min="11636" max="11636" width="8.5703125" style="7" customWidth="1"/>
    <col min="11637" max="11637" width="13.7109375" style="7" customWidth="1"/>
    <col min="11638" max="11638" width="13.5703125" style="7" customWidth="1"/>
    <col min="11639" max="11639" width="20.42578125" style="7" customWidth="1"/>
    <col min="11640" max="11887" width="9.140625" style="7"/>
    <col min="11888" max="11888" width="2.5703125" style="7" customWidth="1"/>
    <col min="11889" max="11889" width="7.7109375" style="7" customWidth="1"/>
    <col min="11890" max="11890" width="11.42578125" style="7" customWidth="1"/>
    <col min="11891" max="11891" width="57.85546875" style="7" customWidth="1"/>
    <col min="11892" max="11892" width="8.5703125" style="7" customWidth="1"/>
    <col min="11893" max="11893" width="13.7109375" style="7" customWidth="1"/>
    <col min="11894" max="11894" width="13.5703125" style="7" customWidth="1"/>
    <col min="11895" max="11895" width="20.42578125" style="7" customWidth="1"/>
    <col min="11896" max="12143" width="9.140625" style="7"/>
    <col min="12144" max="12144" width="2.5703125" style="7" customWidth="1"/>
    <col min="12145" max="12145" width="7.7109375" style="7" customWidth="1"/>
    <col min="12146" max="12146" width="11.42578125" style="7" customWidth="1"/>
    <col min="12147" max="12147" width="57.85546875" style="7" customWidth="1"/>
    <col min="12148" max="12148" width="8.5703125" style="7" customWidth="1"/>
    <col min="12149" max="12149" width="13.7109375" style="7" customWidth="1"/>
    <col min="12150" max="12150" width="13.5703125" style="7" customWidth="1"/>
    <col min="12151" max="12151" width="20.42578125" style="7" customWidth="1"/>
    <col min="12152" max="12399" width="9.140625" style="7"/>
    <col min="12400" max="12400" width="2.5703125" style="7" customWidth="1"/>
    <col min="12401" max="12401" width="7.7109375" style="7" customWidth="1"/>
    <col min="12402" max="12402" width="11.42578125" style="7" customWidth="1"/>
    <col min="12403" max="12403" width="57.85546875" style="7" customWidth="1"/>
    <col min="12404" max="12404" width="8.5703125" style="7" customWidth="1"/>
    <col min="12405" max="12405" width="13.7109375" style="7" customWidth="1"/>
    <col min="12406" max="12406" width="13.5703125" style="7" customWidth="1"/>
    <col min="12407" max="12407" width="20.42578125" style="7" customWidth="1"/>
    <col min="12408" max="12655" width="9.140625" style="7"/>
    <col min="12656" max="12656" width="2.5703125" style="7" customWidth="1"/>
    <col min="12657" max="12657" width="7.7109375" style="7" customWidth="1"/>
    <col min="12658" max="12658" width="11.42578125" style="7" customWidth="1"/>
    <col min="12659" max="12659" width="57.85546875" style="7" customWidth="1"/>
    <col min="12660" max="12660" width="8.5703125" style="7" customWidth="1"/>
    <col min="12661" max="12661" width="13.7109375" style="7" customWidth="1"/>
    <col min="12662" max="12662" width="13.5703125" style="7" customWidth="1"/>
    <col min="12663" max="12663" width="20.42578125" style="7" customWidth="1"/>
    <col min="12664" max="12911" width="9.140625" style="7"/>
    <col min="12912" max="12912" width="2.5703125" style="7" customWidth="1"/>
    <col min="12913" max="12913" width="7.7109375" style="7" customWidth="1"/>
    <col min="12914" max="12914" width="11.42578125" style="7" customWidth="1"/>
    <col min="12915" max="12915" width="57.85546875" style="7" customWidth="1"/>
    <col min="12916" max="12916" width="8.5703125" style="7" customWidth="1"/>
    <col min="12917" max="12917" width="13.7109375" style="7" customWidth="1"/>
    <col min="12918" max="12918" width="13.5703125" style="7" customWidth="1"/>
    <col min="12919" max="12919" width="20.42578125" style="7" customWidth="1"/>
    <col min="12920" max="16384" width="9.140625" style="7"/>
  </cols>
  <sheetData>
    <row r="1" spans="2:4" ht="10.5" customHeight="1" thickBot="1" x14ac:dyDescent="0.3"/>
    <row r="2" spans="2:4" s="1" customFormat="1" ht="16.5" x14ac:dyDescent="0.25">
      <c r="B2" s="215"/>
      <c r="C2" s="216"/>
      <c r="D2" s="217"/>
    </row>
    <row r="3" spans="2:4" s="2" customFormat="1" ht="16.5" x14ac:dyDescent="0.25">
      <c r="B3" s="212"/>
      <c r="C3" s="213"/>
      <c r="D3" s="214"/>
    </row>
    <row r="4" spans="2:4" s="2" customFormat="1" ht="16.5" x14ac:dyDescent="0.25">
      <c r="B4" s="212" t="s">
        <v>478</v>
      </c>
      <c r="C4" s="213"/>
      <c r="D4" s="214"/>
    </row>
    <row r="5" spans="2:4" s="2" customFormat="1" ht="16.5" x14ac:dyDescent="0.25">
      <c r="B5" s="212" t="s">
        <v>479</v>
      </c>
      <c r="C5" s="213"/>
      <c r="D5" s="214"/>
    </row>
    <row r="6" spans="2:4" s="2" customFormat="1" ht="16.5" x14ac:dyDescent="0.25">
      <c r="B6" s="212" t="s">
        <v>539</v>
      </c>
      <c r="C6" s="213"/>
      <c r="D6" s="214"/>
    </row>
    <row r="7" spans="2:4" s="2" customFormat="1" x14ac:dyDescent="0.25">
      <c r="B7" s="218"/>
      <c r="C7" s="219"/>
      <c r="D7" s="220"/>
    </row>
    <row r="8" spans="2:4" s="2" customFormat="1" x14ac:dyDescent="0.25">
      <c r="B8" s="223" t="s">
        <v>1008</v>
      </c>
      <c r="C8" s="224"/>
      <c r="D8" s="94"/>
    </row>
    <row r="9" spans="2:4" s="8" customFormat="1" ht="18" x14ac:dyDescent="0.25">
      <c r="B9" s="221" t="s">
        <v>510</v>
      </c>
      <c r="C9" s="222"/>
      <c r="D9" s="12" t="s">
        <v>511</v>
      </c>
    </row>
    <row r="10" spans="2:4" s="8" customFormat="1" ht="18" x14ac:dyDescent="0.25">
      <c r="B10" s="204" t="str">
        <f>Planilha2!D11</f>
        <v xml:space="preserve">Serviço técnico especializado </v>
      </c>
      <c r="C10" s="205"/>
      <c r="D10" s="13">
        <f>Planilha2!H11</f>
        <v>0</v>
      </c>
    </row>
    <row r="11" spans="2:4" s="8" customFormat="1" ht="18" x14ac:dyDescent="0.25">
      <c r="B11" s="204" t="str">
        <f>Planilha2!D14</f>
        <v>Início, apoio e administração da obra</v>
      </c>
      <c r="C11" s="205"/>
      <c r="D11" s="13">
        <f>Planilha2!H14</f>
        <v>0</v>
      </c>
    </row>
    <row r="12" spans="2:4" s="8" customFormat="1" ht="18" x14ac:dyDescent="0.25">
      <c r="B12" s="204" t="str">
        <f>Planilha2!D24</f>
        <v>Fundação</v>
      </c>
      <c r="C12" s="205"/>
      <c r="D12" s="13">
        <f>Planilha2!H24</f>
        <v>0</v>
      </c>
    </row>
    <row r="13" spans="2:4" s="8" customFormat="1" ht="18" x14ac:dyDescent="0.25">
      <c r="B13" s="204" t="str">
        <f>Planilha2!D29</f>
        <v>Estrutura</v>
      </c>
      <c r="C13" s="205"/>
      <c r="D13" s="13">
        <f>Planilha2!H29</f>
        <v>0</v>
      </c>
    </row>
    <row r="14" spans="2:4" s="4" customFormat="1" ht="18" x14ac:dyDescent="0.25">
      <c r="B14" s="204" t="str">
        <f>Planilha2!D33</f>
        <v>Administração Local</v>
      </c>
      <c r="C14" s="205"/>
      <c r="D14" s="13">
        <f>Planilha2!H33</f>
        <v>0</v>
      </c>
    </row>
    <row r="15" spans="2:4" s="4" customFormat="1" ht="18" x14ac:dyDescent="0.25">
      <c r="B15" s="206" t="str">
        <f>Planilha2!D35</f>
        <v xml:space="preserve">Remoção de entulho  </v>
      </c>
      <c r="C15" s="207"/>
      <c r="D15" s="14">
        <f>Planilha2!H35</f>
        <v>0</v>
      </c>
    </row>
    <row r="16" spans="2:4" s="4" customFormat="1" ht="18" x14ac:dyDescent="0.25">
      <c r="B16" s="206" t="str">
        <f>Planilha2!D38</f>
        <v>Cobertura</v>
      </c>
      <c r="C16" s="207"/>
      <c r="D16" s="14">
        <f>Planilha2!H38</f>
        <v>0</v>
      </c>
    </row>
    <row r="17" spans="2:4" s="4" customFormat="1" ht="18" x14ac:dyDescent="0.25">
      <c r="B17" s="206" t="str">
        <f>Planilha2!D44</f>
        <v>Forro / Divisórias</v>
      </c>
      <c r="C17" s="207"/>
      <c r="D17" s="14">
        <f>Planilha2!H44</f>
        <v>0</v>
      </c>
    </row>
    <row r="18" spans="2:4" s="4" customFormat="1" ht="18" x14ac:dyDescent="0.25">
      <c r="B18" s="206" t="str">
        <f>Planilha2!D49</f>
        <v>Alvenaria e elemento divisor/Cobertura</v>
      </c>
      <c r="C18" s="207"/>
      <c r="D18" s="14">
        <f>Planilha2!H49</f>
        <v>0</v>
      </c>
    </row>
    <row r="19" spans="2:4" s="4" customFormat="1" ht="18" x14ac:dyDescent="0.25">
      <c r="B19" s="204" t="str">
        <f>Planilha2!D53</f>
        <v>Revestimentos</v>
      </c>
      <c r="C19" s="205"/>
      <c r="D19" s="13">
        <f>Planilha2!H53</f>
        <v>0</v>
      </c>
    </row>
    <row r="20" spans="2:4" s="4" customFormat="1" ht="18" x14ac:dyDescent="0.25">
      <c r="B20" s="206" t="str">
        <f>Planilha2!D59</f>
        <v>Bate maca</v>
      </c>
      <c r="C20" s="207"/>
      <c r="D20" s="14">
        <f>Planilha2!H59</f>
        <v>0</v>
      </c>
    </row>
    <row r="21" spans="2:4" s="4" customFormat="1" ht="18" x14ac:dyDescent="0.25">
      <c r="B21" s="206" t="str">
        <f>Planilha2!D61</f>
        <v>Revestimento acustico (casa de maquinas)</v>
      </c>
      <c r="C21" s="207"/>
      <c r="D21" s="14">
        <f>Planilha2!H61</f>
        <v>0</v>
      </c>
    </row>
    <row r="22" spans="2:4" s="4" customFormat="1" ht="18" x14ac:dyDescent="0.25">
      <c r="B22" s="208" t="str">
        <f>Planilha2!D63</f>
        <v>Pisos</v>
      </c>
      <c r="C22" s="209"/>
      <c r="D22" s="95">
        <f>Planilha2!H63</f>
        <v>0</v>
      </c>
    </row>
    <row r="23" spans="2:4" s="4" customFormat="1" ht="18" x14ac:dyDescent="0.25">
      <c r="B23" s="210" t="str">
        <f>Planilha2!D74</f>
        <v>Divisórias / Mobiliario / Portas</v>
      </c>
      <c r="C23" s="211"/>
      <c r="D23" s="15">
        <f>Planilha2!H74</f>
        <v>0</v>
      </c>
    </row>
    <row r="24" spans="2:4" s="4" customFormat="1" ht="18" x14ac:dyDescent="0.25">
      <c r="B24" s="208" t="str">
        <f>Planilha2!D88</f>
        <v>Esquadrias metálicas</v>
      </c>
      <c r="C24" s="209"/>
      <c r="D24" s="96">
        <f>Planilha2!H88</f>
        <v>0</v>
      </c>
    </row>
    <row r="25" spans="2:4" s="4" customFormat="1" ht="18" x14ac:dyDescent="0.25">
      <c r="B25" s="175" t="str">
        <f>Planilha2!D96</f>
        <v>Ferragem</v>
      </c>
      <c r="C25" s="93"/>
      <c r="D25" s="96">
        <f>Planilha2!H96</f>
        <v>0</v>
      </c>
    </row>
    <row r="26" spans="2:4" s="4" customFormat="1" ht="18" x14ac:dyDescent="0.25">
      <c r="B26" s="175" t="str">
        <f>Planilha2!D100</f>
        <v>Vidros</v>
      </c>
      <c r="C26" s="93"/>
      <c r="D26" s="96">
        <f>Planilha2!H100</f>
        <v>0</v>
      </c>
    </row>
    <row r="27" spans="2:4" s="4" customFormat="1" ht="18" x14ac:dyDescent="0.25">
      <c r="B27" s="175" t="str">
        <f>Planilha2!D105</f>
        <v>Pintura</v>
      </c>
      <c r="C27" s="93"/>
      <c r="D27" s="96">
        <f>Planilha2!H105</f>
        <v>0</v>
      </c>
    </row>
    <row r="28" spans="2:4" s="4" customFormat="1" ht="18" x14ac:dyDescent="0.25">
      <c r="B28" s="208" t="str">
        <f>Planilha2!D110</f>
        <v>Instalações Elétricas, Elétricas Especiais e Eletrônicas</v>
      </c>
      <c r="C28" s="209"/>
      <c r="D28" s="96">
        <f>Planilha2!H110</f>
        <v>0</v>
      </c>
    </row>
    <row r="29" spans="2:4" s="4" customFormat="1" ht="18" x14ac:dyDescent="0.25">
      <c r="B29" s="175" t="str">
        <f>Planilha2!D176</f>
        <v>Hidraulica / Esgoto</v>
      </c>
      <c r="C29" s="93"/>
      <c r="D29" s="96">
        <f>Planilha2!H176</f>
        <v>0</v>
      </c>
    </row>
    <row r="30" spans="2:4" s="4" customFormat="1" ht="18" x14ac:dyDescent="0.25">
      <c r="B30" s="175" t="str">
        <f>Planilha2!D186</f>
        <v>Louças e metais</v>
      </c>
      <c r="C30" s="93"/>
      <c r="D30" s="96">
        <f>Planilha2!H186</f>
        <v>0</v>
      </c>
    </row>
    <row r="31" spans="2:4" s="4" customFormat="1" ht="18" x14ac:dyDescent="0.25">
      <c r="B31" s="175" t="str">
        <f>Planilha2!D223</f>
        <v>Sistema de combate incendio</v>
      </c>
      <c r="C31" s="93"/>
      <c r="D31" s="96">
        <f>Planilha2!H223</f>
        <v>0</v>
      </c>
    </row>
    <row r="32" spans="2:4" s="4" customFormat="1" ht="18" x14ac:dyDescent="0.25">
      <c r="B32" s="175" t="str">
        <f>Planilha2!D243</f>
        <v>Diversos</v>
      </c>
      <c r="C32" s="93"/>
      <c r="D32" s="96">
        <f>Planilha2!H243</f>
        <v>0</v>
      </c>
    </row>
    <row r="33" spans="2:4" s="4" customFormat="1" ht="18" x14ac:dyDescent="0.25">
      <c r="B33" s="175" t="str">
        <f>Planilha2!D247</f>
        <v>Conforto mecânico, equipamentos e sistemas</v>
      </c>
      <c r="C33" s="93"/>
      <c r="D33" s="96">
        <f>Planilha2!H247</f>
        <v>0</v>
      </c>
    </row>
    <row r="34" spans="2:4" s="4" customFormat="1" ht="18" x14ac:dyDescent="0.25">
      <c r="B34" s="175" t="str">
        <f>Planilha2!D249</f>
        <v>Equipoamentos de cozinha</v>
      </c>
      <c r="C34" s="93"/>
      <c r="D34" s="96">
        <f>Planilha2!H249</f>
        <v>0</v>
      </c>
    </row>
    <row r="35" spans="2:4" s="4" customFormat="1" ht="18" x14ac:dyDescent="0.25">
      <c r="B35" s="175" t="str">
        <f>Planilha2!D300</f>
        <v>Serviços externos</v>
      </c>
      <c r="C35" s="93"/>
      <c r="D35" s="96">
        <f>Planilha2!H300</f>
        <v>0</v>
      </c>
    </row>
    <row r="36" spans="2:4" s="4" customFormat="1" ht="18" x14ac:dyDescent="0.25">
      <c r="B36" s="175" t="str">
        <f>Planilha2!D360</f>
        <v>Serviços finais de obra</v>
      </c>
      <c r="C36" s="93"/>
      <c r="D36" s="96">
        <f>Planilha2!H360</f>
        <v>0</v>
      </c>
    </row>
    <row r="37" spans="2:4" ht="18" x14ac:dyDescent="0.25">
      <c r="B37" s="200" t="s">
        <v>1006</v>
      </c>
      <c r="C37" s="201"/>
      <c r="D37" s="9">
        <f>SUM(D10:D36)</f>
        <v>0</v>
      </c>
    </row>
    <row r="38" spans="2:4" ht="18" x14ac:dyDescent="0.25">
      <c r="B38" s="176" t="s">
        <v>489</v>
      </c>
      <c r="C38" s="16" t="s">
        <v>1003</v>
      </c>
      <c r="D38" s="10">
        <f>D37</f>
        <v>0</v>
      </c>
    </row>
    <row r="39" spans="2:4" ht="18.75" thickBot="1" x14ac:dyDescent="0.3">
      <c r="B39" s="202" t="s">
        <v>484</v>
      </c>
      <c r="C39" s="203"/>
      <c r="D39" s="11">
        <f>D38+D37</f>
        <v>0</v>
      </c>
    </row>
  </sheetData>
  <mergeCells count="26">
    <mergeCell ref="B12:C12"/>
    <mergeCell ref="B13:C13"/>
    <mergeCell ref="B3:D3"/>
    <mergeCell ref="B2:D2"/>
    <mergeCell ref="B7:D7"/>
    <mergeCell ref="B9:C9"/>
    <mergeCell ref="B8:C8"/>
    <mergeCell ref="B4:D4"/>
    <mergeCell ref="B5:D5"/>
    <mergeCell ref="B6:D6"/>
    <mergeCell ref="B37:C37"/>
    <mergeCell ref="B39:C39"/>
    <mergeCell ref="B10:C10"/>
    <mergeCell ref="B11:C11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4:C24"/>
    <mergeCell ref="B28:C28"/>
    <mergeCell ref="B23:C23"/>
  </mergeCells>
  <pageMargins left="0.511811024" right="0.511811024" top="0.78740157499999996" bottom="0.78740157499999996" header="0.31496062000000002" footer="0.31496062000000002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66"/>
  <sheetViews>
    <sheetView view="pageBreakPreview" topLeftCell="G41" zoomScale="80" zoomScaleNormal="100" zoomScaleSheetLayoutView="80" workbookViewId="0">
      <selection activeCell="Z31" sqref="Z31"/>
    </sheetView>
  </sheetViews>
  <sheetFormatPr defaultRowHeight="18" x14ac:dyDescent="0.25"/>
  <cols>
    <col min="1" max="1" width="6.85546875" customWidth="1"/>
    <col min="2" max="2" width="6.42578125" style="155" customWidth="1"/>
    <col min="3" max="3" width="62.7109375" style="134" bestFit="1" customWidth="1"/>
    <col min="4" max="4" width="19.28515625" style="156" customWidth="1"/>
    <col min="5" max="5" width="18.28515625" style="134" customWidth="1"/>
    <col min="6" max="6" width="16.140625" style="134" bestFit="1" customWidth="1"/>
    <col min="7" max="7" width="17.28515625" style="134" bestFit="1" customWidth="1"/>
    <col min="8" max="8" width="17.7109375" style="134" bestFit="1" customWidth="1"/>
    <col min="9" max="10" width="18.28515625" style="134" bestFit="1" customWidth="1"/>
    <col min="11" max="12" width="17.28515625" style="134" bestFit="1" customWidth="1"/>
    <col min="13" max="13" width="17.42578125" style="134" bestFit="1" customWidth="1"/>
    <col min="14" max="14" width="17.5703125" style="134" bestFit="1" customWidth="1"/>
    <col min="15" max="15" width="17.7109375" style="134" bestFit="1" customWidth="1"/>
    <col min="16" max="16" width="18.28515625" style="134" bestFit="1" customWidth="1"/>
    <col min="17" max="17" width="21.140625" style="134" customWidth="1"/>
    <col min="18" max="18" width="7.28515625" style="148" customWidth="1"/>
    <col min="19" max="19" width="16.28515625" customWidth="1"/>
    <col min="20" max="20" width="11.85546875" bestFit="1" customWidth="1"/>
    <col min="21" max="21" width="12.140625" bestFit="1" customWidth="1"/>
    <col min="22" max="22" width="11.5703125" bestFit="1" customWidth="1"/>
    <col min="23" max="26" width="11.85546875" bestFit="1" customWidth="1"/>
    <col min="27" max="27" width="11.5703125" bestFit="1" customWidth="1"/>
    <col min="28" max="28" width="11.85546875" bestFit="1" customWidth="1"/>
    <col min="29" max="29" width="11.28515625" bestFit="1" customWidth="1"/>
    <col min="258" max="258" width="6.42578125" customWidth="1"/>
    <col min="259" max="259" width="62.7109375" bestFit="1" customWidth="1"/>
    <col min="260" max="260" width="15.7109375" customWidth="1"/>
    <col min="261" max="261" width="12.85546875" bestFit="1" customWidth="1"/>
    <col min="262" max="262" width="14.28515625" bestFit="1" customWidth="1"/>
    <col min="263" max="268" width="16.140625" bestFit="1" customWidth="1"/>
    <col min="269" max="269" width="17.42578125" bestFit="1" customWidth="1"/>
    <col min="270" max="273" width="16.140625" bestFit="1" customWidth="1"/>
    <col min="274" max="274" width="7.28515625" customWidth="1"/>
    <col min="275" max="275" width="16.28515625" customWidth="1"/>
    <col min="276" max="276" width="11.85546875" bestFit="1" customWidth="1"/>
    <col min="277" max="277" width="12.140625" bestFit="1" customWidth="1"/>
    <col min="278" max="278" width="11.5703125" bestFit="1" customWidth="1"/>
    <col min="279" max="282" width="11.85546875" bestFit="1" customWidth="1"/>
    <col min="283" max="283" width="11.5703125" bestFit="1" customWidth="1"/>
    <col min="284" max="284" width="11.85546875" bestFit="1" customWidth="1"/>
    <col min="285" max="285" width="11.28515625" bestFit="1" customWidth="1"/>
    <col min="514" max="514" width="6.42578125" customWidth="1"/>
    <col min="515" max="515" width="62.7109375" bestFit="1" customWidth="1"/>
    <col min="516" max="516" width="15.7109375" customWidth="1"/>
    <col min="517" max="517" width="12.85546875" bestFit="1" customWidth="1"/>
    <col min="518" max="518" width="14.28515625" bestFit="1" customWidth="1"/>
    <col min="519" max="524" width="16.140625" bestFit="1" customWidth="1"/>
    <col min="525" max="525" width="17.42578125" bestFit="1" customWidth="1"/>
    <col min="526" max="529" width="16.140625" bestFit="1" customWidth="1"/>
    <col min="530" max="530" width="7.28515625" customWidth="1"/>
    <col min="531" max="531" width="16.28515625" customWidth="1"/>
    <col min="532" max="532" width="11.85546875" bestFit="1" customWidth="1"/>
    <col min="533" max="533" width="12.140625" bestFit="1" customWidth="1"/>
    <col min="534" max="534" width="11.5703125" bestFit="1" customWidth="1"/>
    <col min="535" max="538" width="11.85546875" bestFit="1" customWidth="1"/>
    <col min="539" max="539" width="11.5703125" bestFit="1" customWidth="1"/>
    <col min="540" max="540" width="11.85546875" bestFit="1" customWidth="1"/>
    <col min="541" max="541" width="11.28515625" bestFit="1" customWidth="1"/>
    <col min="770" max="770" width="6.42578125" customWidth="1"/>
    <col min="771" max="771" width="62.7109375" bestFit="1" customWidth="1"/>
    <col min="772" max="772" width="15.7109375" customWidth="1"/>
    <col min="773" max="773" width="12.85546875" bestFit="1" customWidth="1"/>
    <col min="774" max="774" width="14.28515625" bestFit="1" customWidth="1"/>
    <col min="775" max="780" width="16.140625" bestFit="1" customWidth="1"/>
    <col min="781" max="781" width="17.42578125" bestFit="1" customWidth="1"/>
    <col min="782" max="785" width="16.140625" bestFit="1" customWidth="1"/>
    <col min="786" max="786" width="7.28515625" customWidth="1"/>
    <col min="787" max="787" width="16.28515625" customWidth="1"/>
    <col min="788" max="788" width="11.85546875" bestFit="1" customWidth="1"/>
    <col min="789" max="789" width="12.140625" bestFit="1" customWidth="1"/>
    <col min="790" max="790" width="11.5703125" bestFit="1" customWidth="1"/>
    <col min="791" max="794" width="11.85546875" bestFit="1" customWidth="1"/>
    <col min="795" max="795" width="11.5703125" bestFit="1" customWidth="1"/>
    <col min="796" max="796" width="11.85546875" bestFit="1" customWidth="1"/>
    <col min="797" max="797" width="11.28515625" bestFit="1" customWidth="1"/>
    <col min="1026" max="1026" width="6.42578125" customWidth="1"/>
    <col min="1027" max="1027" width="62.7109375" bestFit="1" customWidth="1"/>
    <col min="1028" max="1028" width="15.7109375" customWidth="1"/>
    <col min="1029" max="1029" width="12.85546875" bestFit="1" customWidth="1"/>
    <col min="1030" max="1030" width="14.28515625" bestFit="1" customWidth="1"/>
    <col min="1031" max="1036" width="16.140625" bestFit="1" customWidth="1"/>
    <col min="1037" max="1037" width="17.42578125" bestFit="1" customWidth="1"/>
    <col min="1038" max="1041" width="16.140625" bestFit="1" customWidth="1"/>
    <col min="1042" max="1042" width="7.28515625" customWidth="1"/>
    <col min="1043" max="1043" width="16.28515625" customWidth="1"/>
    <col min="1044" max="1044" width="11.85546875" bestFit="1" customWidth="1"/>
    <col min="1045" max="1045" width="12.140625" bestFit="1" customWidth="1"/>
    <col min="1046" max="1046" width="11.5703125" bestFit="1" customWidth="1"/>
    <col min="1047" max="1050" width="11.85546875" bestFit="1" customWidth="1"/>
    <col min="1051" max="1051" width="11.5703125" bestFit="1" customWidth="1"/>
    <col min="1052" max="1052" width="11.85546875" bestFit="1" customWidth="1"/>
    <col min="1053" max="1053" width="11.28515625" bestFit="1" customWidth="1"/>
    <col min="1282" max="1282" width="6.42578125" customWidth="1"/>
    <col min="1283" max="1283" width="62.7109375" bestFit="1" customWidth="1"/>
    <col min="1284" max="1284" width="15.7109375" customWidth="1"/>
    <col min="1285" max="1285" width="12.85546875" bestFit="1" customWidth="1"/>
    <col min="1286" max="1286" width="14.28515625" bestFit="1" customWidth="1"/>
    <col min="1287" max="1292" width="16.140625" bestFit="1" customWidth="1"/>
    <col min="1293" max="1293" width="17.42578125" bestFit="1" customWidth="1"/>
    <col min="1294" max="1297" width="16.140625" bestFit="1" customWidth="1"/>
    <col min="1298" max="1298" width="7.28515625" customWidth="1"/>
    <col min="1299" max="1299" width="16.28515625" customWidth="1"/>
    <col min="1300" max="1300" width="11.85546875" bestFit="1" customWidth="1"/>
    <col min="1301" max="1301" width="12.140625" bestFit="1" customWidth="1"/>
    <col min="1302" max="1302" width="11.5703125" bestFit="1" customWidth="1"/>
    <col min="1303" max="1306" width="11.85546875" bestFit="1" customWidth="1"/>
    <col min="1307" max="1307" width="11.5703125" bestFit="1" customWidth="1"/>
    <col min="1308" max="1308" width="11.85546875" bestFit="1" customWidth="1"/>
    <col min="1309" max="1309" width="11.28515625" bestFit="1" customWidth="1"/>
    <col min="1538" max="1538" width="6.42578125" customWidth="1"/>
    <col min="1539" max="1539" width="62.7109375" bestFit="1" customWidth="1"/>
    <col min="1540" max="1540" width="15.7109375" customWidth="1"/>
    <col min="1541" max="1541" width="12.85546875" bestFit="1" customWidth="1"/>
    <col min="1542" max="1542" width="14.28515625" bestFit="1" customWidth="1"/>
    <col min="1543" max="1548" width="16.140625" bestFit="1" customWidth="1"/>
    <col min="1549" max="1549" width="17.42578125" bestFit="1" customWidth="1"/>
    <col min="1550" max="1553" width="16.140625" bestFit="1" customWidth="1"/>
    <col min="1554" max="1554" width="7.28515625" customWidth="1"/>
    <col min="1555" max="1555" width="16.28515625" customWidth="1"/>
    <col min="1556" max="1556" width="11.85546875" bestFit="1" customWidth="1"/>
    <col min="1557" max="1557" width="12.140625" bestFit="1" customWidth="1"/>
    <col min="1558" max="1558" width="11.5703125" bestFit="1" customWidth="1"/>
    <col min="1559" max="1562" width="11.85546875" bestFit="1" customWidth="1"/>
    <col min="1563" max="1563" width="11.5703125" bestFit="1" customWidth="1"/>
    <col min="1564" max="1564" width="11.85546875" bestFit="1" customWidth="1"/>
    <col min="1565" max="1565" width="11.28515625" bestFit="1" customWidth="1"/>
    <col min="1794" max="1794" width="6.42578125" customWidth="1"/>
    <col min="1795" max="1795" width="62.7109375" bestFit="1" customWidth="1"/>
    <col min="1796" max="1796" width="15.7109375" customWidth="1"/>
    <col min="1797" max="1797" width="12.85546875" bestFit="1" customWidth="1"/>
    <col min="1798" max="1798" width="14.28515625" bestFit="1" customWidth="1"/>
    <col min="1799" max="1804" width="16.140625" bestFit="1" customWidth="1"/>
    <col min="1805" max="1805" width="17.42578125" bestFit="1" customWidth="1"/>
    <col min="1806" max="1809" width="16.140625" bestFit="1" customWidth="1"/>
    <col min="1810" max="1810" width="7.28515625" customWidth="1"/>
    <col min="1811" max="1811" width="16.28515625" customWidth="1"/>
    <col min="1812" max="1812" width="11.85546875" bestFit="1" customWidth="1"/>
    <col min="1813" max="1813" width="12.140625" bestFit="1" customWidth="1"/>
    <col min="1814" max="1814" width="11.5703125" bestFit="1" customWidth="1"/>
    <col min="1815" max="1818" width="11.85546875" bestFit="1" customWidth="1"/>
    <col min="1819" max="1819" width="11.5703125" bestFit="1" customWidth="1"/>
    <col min="1820" max="1820" width="11.85546875" bestFit="1" customWidth="1"/>
    <col min="1821" max="1821" width="11.28515625" bestFit="1" customWidth="1"/>
    <col min="2050" max="2050" width="6.42578125" customWidth="1"/>
    <col min="2051" max="2051" width="62.7109375" bestFit="1" customWidth="1"/>
    <col min="2052" max="2052" width="15.7109375" customWidth="1"/>
    <col min="2053" max="2053" width="12.85546875" bestFit="1" customWidth="1"/>
    <col min="2054" max="2054" width="14.28515625" bestFit="1" customWidth="1"/>
    <col min="2055" max="2060" width="16.140625" bestFit="1" customWidth="1"/>
    <col min="2061" max="2061" width="17.42578125" bestFit="1" customWidth="1"/>
    <col min="2062" max="2065" width="16.140625" bestFit="1" customWidth="1"/>
    <col min="2066" max="2066" width="7.28515625" customWidth="1"/>
    <col min="2067" max="2067" width="16.28515625" customWidth="1"/>
    <col min="2068" max="2068" width="11.85546875" bestFit="1" customWidth="1"/>
    <col min="2069" max="2069" width="12.140625" bestFit="1" customWidth="1"/>
    <col min="2070" max="2070" width="11.5703125" bestFit="1" customWidth="1"/>
    <col min="2071" max="2074" width="11.85546875" bestFit="1" customWidth="1"/>
    <col min="2075" max="2075" width="11.5703125" bestFit="1" customWidth="1"/>
    <col min="2076" max="2076" width="11.85546875" bestFit="1" customWidth="1"/>
    <col min="2077" max="2077" width="11.28515625" bestFit="1" customWidth="1"/>
    <col min="2306" max="2306" width="6.42578125" customWidth="1"/>
    <col min="2307" max="2307" width="62.7109375" bestFit="1" customWidth="1"/>
    <col min="2308" max="2308" width="15.7109375" customWidth="1"/>
    <col min="2309" max="2309" width="12.85546875" bestFit="1" customWidth="1"/>
    <col min="2310" max="2310" width="14.28515625" bestFit="1" customWidth="1"/>
    <col min="2311" max="2316" width="16.140625" bestFit="1" customWidth="1"/>
    <col min="2317" max="2317" width="17.42578125" bestFit="1" customWidth="1"/>
    <col min="2318" max="2321" width="16.140625" bestFit="1" customWidth="1"/>
    <col min="2322" max="2322" width="7.28515625" customWidth="1"/>
    <col min="2323" max="2323" width="16.28515625" customWidth="1"/>
    <col min="2324" max="2324" width="11.85546875" bestFit="1" customWidth="1"/>
    <col min="2325" max="2325" width="12.140625" bestFit="1" customWidth="1"/>
    <col min="2326" max="2326" width="11.5703125" bestFit="1" customWidth="1"/>
    <col min="2327" max="2330" width="11.85546875" bestFit="1" customWidth="1"/>
    <col min="2331" max="2331" width="11.5703125" bestFit="1" customWidth="1"/>
    <col min="2332" max="2332" width="11.85546875" bestFit="1" customWidth="1"/>
    <col min="2333" max="2333" width="11.28515625" bestFit="1" customWidth="1"/>
    <col min="2562" max="2562" width="6.42578125" customWidth="1"/>
    <col min="2563" max="2563" width="62.7109375" bestFit="1" customWidth="1"/>
    <col min="2564" max="2564" width="15.7109375" customWidth="1"/>
    <col min="2565" max="2565" width="12.85546875" bestFit="1" customWidth="1"/>
    <col min="2566" max="2566" width="14.28515625" bestFit="1" customWidth="1"/>
    <col min="2567" max="2572" width="16.140625" bestFit="1" customWidth="1"/>
    <col min="2573" max="2573" width="17.42578125" bestFit="1" customWidth="1"/>
    <col min="2574" max="2577" width="16.140625" bestFit="1" customWidth="1"/>
    <col min="2578" max="2578" width="7.28515625" customWidth="1"/>
    <col min="2579" max="2579" width="16.28515625" customWidth="1"/>
    <col min="2580" max="2580" width="11.85546875" bestFit="1" customWidth="1"/>
    <col min="2581" max="2581" width="12.140625" bestFit="1" customWidth="1"/>
    <col min="2582" max="2582" width="11.5703125" bestFit="1" customWidth="1"/>
    <col min="2583" max="2586" width="11.85546875" bestFit="1" customWidth="1"/>
    <col min="2587" max="2587" width="11.5703125" bestFit="1" customWidth="1"/>
    <col min="2588" max="2588" width="11.85546875" bestFit="1" customWidth="1"/>
    <col min="2589" max="2589" width="11.28515625" bestFit="1" customWidth="1"/>
    <col min="2818" max="2818" width="6.42578125" customWidth="1"/>
    <col min="2819" max="2819" width="62.7109375" bestFit="1" customWidth="1"/>
    <col min="2820" max="2820" width="15.7109375" customWidth="1"/>
    <col min="2821" max="2821" width="12.85546875" bestFit="1" customWidth="1"/>
    <col min="2822" max="2822" width="14.28515625" bestFit="1" customWidth="1"/>
    <col min="2823" max="2828" width="16.140625" bestFit="1" customWidth="1"/>
    <col min="2829" max="2829" width="17.42578125" bestFit="1" customWidth="1"/>
    <col min="2830" max="2833" width="16.140625" bestFit="1" customWidth="1"/>
    <col min="2834" max="2834" width="7.28515625" customWidth="1"/>
    <col min="2835" max="2835" width="16.28515625" customWidth="1"/>
    <col min="2836" max="2836" width="11.85546875" bestFit="1" customWidth="1"/>
    <col min="2837" max="2837" width="12.140625" bestFit="1" customWidth="1"/>
    <col min="2838" max="2838" width="11.5703125" bestFit="1" customWidth="1"/>
    <col min="2839" max="2842" width="11.85546875" bestFit="1" customWidth="1"/>
    <col min="2843" max="2843" width="11.5703125" bestFit="1" customWidth="1"/>
    <col min="2844" max="2844" width="11.85546875" bestFit="1" customWidth="1"/>
    <col min="2845" max="2845" width="11.28515625" bestFit="1" customWidth="1"/>
    <col min="3074" max="3074" width="6.42578125" customWidth="1"/>
    <col min="3075" max="3075" width="62.7109375" bestFit="1" customWidth="1"/>
    <col min="3076" max="3076" width="15.7109375" customWidth="1"/>
    <col min="3077" max="3077" width="12.85546875" bestFit="1" customWidth="1"/>
    <col min="3078" max="3078" width="14.28515625" bestFit="1" customWidth="1"/>
    <col min="3079" max="3084" width="16.140625" bestFit="1" customWidth="1"/>
    <col min="3085" max="3085" width="17.42578125" bestFit="1" customWidth="1"/>
    <col min="3086" max="3089" width="16.140625" bestFit="1" customWidth="1"/>
    <col min="3090" max="3090" width="7.28515625" customWidth="1"/>
    <col min="3091" max="3091" width="16.28515625" customWidth="1"/>
    <col min="3092" max="3092" width="11.85546875" bestFit="1" customWidth="1"/>
    <col min="3093" max="3093" width="12.140625" bestFit="1" customWidth="1"/>
    <col min="3094" max="3094" width="11.5703125" bestFit="1" customWidth="1"/>
    <col min="3095" max="3098" width="11.85546875" bestFit="1" customWidth="1"/>
    <col min="3099" max="3099" width="11.5703125" bestFit="1" customWidth="1"/>
    <col min="3100" max="3100" width="11.85546875" bestFit="1" customWidth="1"/>
    <col min="3101" max="3101" width="11.28515625" bestFit="1" customWidth="1"/>
    <col min="3330" max="3330" width="6.42578125" customWidth="1"/>
    <col min="3331" max="3331" width="62.7109375" bestFit="1" customWidth="1"/>
    <col min="3332" max="3332" width="15.7109375" customWidth="1"/>
    <col min="3333" max="3333" width="12.85546875" bestFit="1" customWidth="1"/>
    <col min="3334" max="3334" width="14.28515625" bestFit="1" customWidth="1"/>
    <col min="3335" max="3340" width="16.140625" bestFit="1" customWidth="1"/>
    <col min="3341" max="3341" width="17.42578125" bestFit="1" customWidth="1"/>
    <col min="3342" max="3345" width="16.140625" bestFit="1" customWidth="1"/>
    <col min="3346" max="3346" width="7.28515625" customWidth="1"/>
    <col min="3347" max="3347" width="16.28515625" customWidth="1"/>
    <col min="3348" max="3348" width="11.85546875" bestFit="1" customWidth="1"/>
    <col min="3349" max="3349" width="12.140625" bestFit="1" customWidth="1"/>
    <col min="3350" max="3350" width="11.5703125" bestFit="1" customWidth="1"/>
    <col min="3351" max="3354" width="11.85546875" bestFit="1" customWidth="1"/>
    <col min="3355" max="3355" width="11.5703125" bestFit="1" customWidth="1"/>
    <col min="3356" max="3356" width="11.85546875" bestFit="1" customWidth="1"/>
    <col min="3357" max="3357" width="11.28515625" bestFit="1" customWidth="1"/>
    <col min="3586" max="3586" width="6.42578125" customWidth="1"/>
    <col min="3587" max="3587" width="62.7109375" bestFit="1" customWidth="1"/>
    <col min="3588" max="3588" width="15.7109375" customWidth="1"/>
    <col min="3589" max="3589" width="12.85546875" bestFit="1" customWidth="1"/>
    <col min="3590" max="3590" width="14.28515625" bestFit="1" customWidth="1"/>
    <col min="3591" max="3596" width="16.140625" bestFit="1" customWidth="1"/>
    <col min="3597" max="3597" width="17.42578125" bestFit="1" customWidth="1"/>
    <col min="3598" max="3601" width="16.140625" bestFit="1" customWidth="1"/>
    <col min="3602" max="3602" width="7.28515625" customWidth="1"/>
    <col min="3603" max="3603" width="16.28515625" customWidth="1"/>
    <col min="3604" max="3604" width="11.85546875" bestFit="1" customWidth="1"/>
    <col min="3605" max="3605" width="12.140625" bestFit="1" customWidth="1"/>
    <col min="3606" max="3606" width="11.5703125" bestFit="1" customWidth="1"/>
    <col min="3607" max="3610" width="11.85546875" bestFit="1" customWidth="1"/>
    <col min="3611" max="3611" width="11.5703125" bestFit="1" customWidth="1"/>
    <col min="3612" max="3612" width="11.85546875" bestFit="1" customWidth="1"/>
    <col min="3613" max="3613" width="11.28515625" bestFit="1" customWidth="1"/>
    <col min="3842" max="3842" width="6.42578125" customWidth="1"/>
    <col min="3843" max="3843" width="62.7109375" bestFit="1" customWidth="1"/>
    <col min="3844" max="3844" width="15.7109375" customWidth="1"/>
    <col min="3845" max="3845" width="12.85546875" bestFit="1" customWidth="1"/>
    <col min="3846" max="3846" width="14.28515625" bestFit="1" customWidth="1"/>
    <col min="3847" max="3852" width="16.140625" bestFit="1" customWidth="1"/>
    <col min="3853" max="3853" width="17.42578125" bestFit="1" customWidth="1"/>
    <col min="3854" max="3857" width="16.140625" bestFit="1" customWidth="1"/>
    <col min="3858" max="3858" width="7.28515625" customWidth="1"/>
    <col min="3859" max="3859" width="16.28515625" customWidth="1"/>
    <col min="3860" max="3860" width="11.85546875" bestFit="1" customWidth="1"/>
    <col min="3861" max="3861" width="12.140625" bestFit="1" customWidth="1"/>
    <col min="3862" max="3862" width="11.5703125" bestFit="1" customWidth="1"/>
    <col min="3863" max="3866" width="11.85546875" bestFit="1" customWidth="1"/>
    <col min="3867" max="3867" width="11.5703125" bestFit="1" customWidth="1"/>
    <col min="3868" max="3868" width="11.85546875" bestFit="1" customWidth="1"/>
    <col min="3869" max="3869" width="11.28515625" bestFit="1" customWidth="1"/>
    <col min="4098" max="4098" width="6.42578125" customWidth="1"/>
    <col min="4099" max="4099" width="62.7109375" bestFit="1" customWidth="1"/>
    <col min="4100" max="4100" width="15.7109375" customWidth="1"/>
    <col min="4101" max="4101" width="12.85546875" bestFit="1" customWidth="1"/>
    <col min="4102" max="4102" width="14.28515625" bestFit="1" customWidth="1"/>
    <col min="4103" max="4108" width="16.140625" bestFit="1" customWidth="1"/>
    <col min="4109" max="4109" width="17.42578125" bestFit="1" customWidth="1"/>
    <col min="4110" max="4113" width="16.140625" bestFit="1" customWidth="1"/>
    <col min="4114" max="4114" width="7.28515625" customWidth="1"/>
    <col min="4115" max="4115" width="16.28515625" customWidth="1"/>
    <col min="4116" max="4116" width="11.85546875" bestFit="1" customWidth="1"/>
    <col min="4117" max="4117" width="12.140625" bestFit="1" customWidth="1"/>
    <col min="4118" max="4118" width="11.5703125" bestFit="1" customWidth="1"/>
    <col min="4119" max="4122" width="11.85546875" bestFit="1" customWidth="1"/>
    <col min="4123" max="4123" width="11.5703125" bestFit="1" customWidth="1"/>
    <col min="4124" max="4124" width="11.85546875" bestFit="1" customWidth="1"/>
    <col min="4125" max="4125" width="11.28515625" bestFit="1" customWidth="1"/>
    <col min="4354" max="4354" width="6.42578125" customWidth="1"/>
    <col min="4355" max="4355" width="62.7109375" bestFit="1" customWidth="1"/>
    <col min="4356" max="4356" width="15.7109375" customWidth="1"/>
    <col min="4357" max="4357" width="12.85546875" bestFit="1" customWidth="1"/>
    <col min="4358" max="4358" width="14.28515625" bestFit="1" customWidth="1"/>
    <col min="4359" max="4364" width="16.140625" bestFit="1" customWidth="1"/>
    <col min="4365" max="4365" width="17.42578125" bestFit="1" customWidth="1"/>
    <col min="4366" max="4369" width="16.140625" bestFit="1" customWidth="1"/>
    <col min="4370" max="4370" width="7.28515625" customWidth="1"/>
    <col min="4371" max="4371" width="16.28515625" customWidth="1"/>
    <col min="4372" max="4372" width="11.85546875" bestFit="1" customWidth="1"/>
    <col min="4373" max="4373" width="12.140625" bestFit="1" customWidth="1"/>
    <col min="4374" max="4374" width="11.5703125" bestFit="1" customWidth="1"/>
    <col min="4375" max="4378" width="11.85546875" bestFit="1" customWidth="1"/>
    <col min="4379" max="4379" width="11.5703125" bestFit="1" customWidth="1"/>
    <col min="4380" max="4380" width="11.85546875" bestFit="1" customWidth="1"/>
    <col min="4381" max="4381" width="11.28515625" bestFit="1" customWidth="1"/>
    <col min="4610" max="4610" width="6.42578125" customWidth="1"/>
    <col min="4611" max="4611" width="62.7109375" bestFit="1" customWidth="1"/>
    <col min="4612" max="4612" width="15.7109375" customWidth="1"/>
    <col min="4613" max="4613" width="12.85546875" bestFit="1" customWidth="1"/>
    <col min="4614" max="4614" width="14.28515625" bestFit="1" customWidth="1"/>
    <col min="4615" max="4620" width="16.140625" bestFit="1" customWidth="1"/>
    <col min="4621" max="4621" width="17.42578125" bestFit="1" customWidth="1"/>
    <col min="4622" max="4625" width="16.140625" bestFit="1" customWidth="1"/>
    <col min="4626" max="4626" width="7.28515625" customWidth="1"/>
    <col min="4627" max="4627" width="16.28515625" customWidth="1"/>
    <col min="4628" max="4628" width="11.85546875" bestFit="1" customWidth="1"/>
    <col min="4629" max="4629" width="12.140625" bestFit="1" customWidth="1"/>
    <col min="4630" max="4630" width="11.5703125" bestFit="1" customWidth="1"/>
    <col min="4631" max="4634" width="11.85546875" bestFit="1" customWidth="1"/>
    <col min="4635" max="4635" width="11.5703125" bestFit="1" customWidth="1"/>
    <col min="4636" max="4636" width="11.85546875" bestFit="1" customWidth="1"/>
    <col min="4637" max="4637" width="11.28515625" bestFit="1" customWidth="1"/>
    <col min="4866" max="4866" width="6.42578125" customWidth="1"/>
    <col min="4867" max="4867" width="62.7109375" bestFit="1" customWidth="1"/>
    <col min="4868" max="4868" width="15.7109375" customWidth="1"/>
    <col min="4869" max="4869" width="12.85546875" bestFit="1" customWidth="1"/>
    <col min="4870" max="4870" width="14.28515625" bestFit="1" customWidth="1"/>
    <col min="4871" max="4876" width="16.140625" bestFit="1" customWidth="1"/>
    <col min="4877" max="4877" width="17.42578125" bestFit="1" customWidth="1"/>
    <col min="4878" max="4881" width="16.140625" bestFit="1" customWidth="1"/>
    <col min="4882" max="4882" width="7.28515625" customWidth="1"/>
    <col min="4883" max="4883" width="16.28515625" customWidth="1"/>
    <col min="4884" max="4884" width="11.85546875" bestFit="1" customWidth="1"/>
    <col min="4885" max="4885" width="12.140625" bestFit="1" customWidth="1"/>
    <col min="4886" max="4886" width="11.5703125" bestFit="1" customWidth="1"/>
    <col min="4887" max="4890" width="11.85546875" bestFit="1" customWidth="1"/>
    <col min="4891" max="4891" width="11.5703125" bestFit="1" customWidth="1"/>
    <col min="4892" max="4892" width="11.85546875" bestFit="1" customWidth="1"/>
    <col min="4893" max="4893" width="11.28515625" bestFit="1" customWidth="1"/>
    <col min="5122" max="5122" width="6.42578125" customWidth="1"/>
    <col min="5123" max="5123" width="62.7109375" bestFit="1" customWidth="1"/>
    <col min="5124" max="5124" width="15.7109375" customWidth="1"/>
    <col min="5125" max="5125" width="12.85546875" bestFit="1" customWidth="1"/>
    <col min="5126" max="5126" width="14.28515625" bestFit="1" customWidth="1"/>
    <col min="5127" max="5132" width="16.140625" bestFit="1" customWidth="1"/>
    <col min="5133" max="5133" width="17.42578125" bestFit="1" customWidth="1"/>
    <col min="5134" max="5137" width="16.140625" bestFit="1" customWidth="1"/>
    <col min="5138" max="5138" width="7.28515625" customWidth="1"/>
    <col min="5139" max="5139" width="16.28515625" customWidth="1"/>
    <col min="5140" max="5140" width="11.85546875" bestFit="1" customWidth="1"/>
    <col min="5141" max="5141" width="12.140625" bestFit="1" customWidth="1"/>
    <col min="5142" max="5142" width="11.5703125" bestFit="1" customWidth="1"/>
    <col min="5143" max="5146" width="11.85546875" bestFit="1" customWidth="1"/>
    <col min="5147" max="5147" width="11.5703125" bestFit="1" customWidth="1"/>
    <col min="5148" max="5148" width="11.85546875" bestFit="1" customWidth="1"/>
    <col min="5149" max="5149" width="11.28515625" bestFit="1" customWidth="1"/>
    <col min="5378" max="5378" width="6.42578125" customWidth="1"/>
    <col min="5379" max="5379" width="62.7109375" bestFit="1" customWidth="1"/>
    <col min="5380" max="5380" width="15.7109375" customWidth="1"/>
    <col min="5381" max="5381" width="12.85546875" bestFit="1" customWidth="1"/>
    <col min="5382" max="5382" width="14.28515625" bestFit="1" customWidth="1"/>
    <col min="5383" max="5388" width="16.140625" bestFit="1" customWidth="1"/>
    <col min="5389" max="5389" width="17.42578125" bestFit="1" customWidth="1"/>
    <col min="5390" max="5393" width="16.140625" bestFit="1" customWidth="1"/>
    <col min="5394" max="5394" width="7.28515625" customWidth="1"/>
    <col min="5395" max="5395" width="16.28515625" customWidth="1"/>
    <col min="5396" max="5396" width="11.85546875" bestFit="1" customWidth="1"/>
    <col min="5397" max="5397" width="12.140625" bestFit="1" customWidth="1"/>
    <col min="5398" max="5398" width="11.5703125" bestFit="1" customWidth="1"/>
    <col min="5399" max="5402" width="11.85546875" bestFit="1" customWidth="1"/>
    <col min="5403" max="5403" width="11.5703125" bestFit="1" customWidth="1"/>
    <col min="5404" max="5404" width="11.85546875" bestFit="1" customWidth="1"/>
    <col min="5405" max="5405" width="11.28515625" bestFit="1" customWidth="1"/>
    <col min="5634" max="5634" width="6.42578125" customWidth="1"/>
    <col min="5635" max="5635" width="62.7109375" bestFit="1" customWidth="1"/>
    <col min="5636" max="5636" width="15.7109375" customWidth="1"/>
    <col min="5637" max="5637" width="12.85546875" bestFit="1" customWidth="1"/>
    <col min="5638" max="5638" width="14.28515625" bestFit="1" customWidth="1"/>
    <col min="5639" max="5644" width="16.140625" bestFit="1" customWidth="1"/>
    <col min="5645" max="5645" width="17.42578125" bestFit="1" customWidth="1"/>
    <col min="5646" max="5649" width="16.140625" bestFit="1" customWidth="1"/>
    <col min="5650" max="5650" width="7.28515625" customWidth="1"/>
    <col min="5651" max="5651" width="16.28515625" customWidth="1"/>
    <col min="5652" max="5652" width="11.85546875" bestFit="1" customWidth="1"/>
    <col min="5653" max="5653" width="12.140625" bestFit="1" customWidth="1"/>
    <col min="5654" max="5654" width="11.5703125" bestFit="1" customWidth="1"/>
    <col min="5655" max="5658" width="11.85546875" bestFit="1" customWidth="1"/>
    <col min="5659" max="5659" width="11.5703125" bestFit="1" customWidth="1"/>
    <col min="5660" max="5660" width="11.85546875" bestFit="1" customWidth="1"/>
    <col min="5661" max="5661" width="11.28515625" bestFit="1" customWidth="1"/>
    <col min="5890" max="5890" width="6.42578125" customWidth="1"/>
    <col min="5891" max="5891" width="62.7109375" bestFit="1" customWidth="1"/>
    <col min="5892" max="5892" width="15.7109375" customWidth="1"/>
    <col min="5893" max="5893" width="12.85546875" bestFit="1" customWidth="1"/>
    <col min="5894" max="5894" width="14.28515625" bestFit="1" customWidth="1"/>
    <col min="5895" max="5900" width="16.140625" bestFit="1" customWidth="1"/>
    <col min="5901" max="5901" width="17.42578125" bestFit="1" customWidth="1"/>
    <col min="5902" max="5905" width="16.140625" bestFit="1" customWidth="1"/>
    <col min="5906" max="5906" width="7.28515625" customWidth="1"/>
    <col min="5907" max="5907" width="16.28515625" customWidth="1"/>
    <col min="5908" max="5908" width="11.85546875" bestFit="1" customWidth="1"/>
    <col min="5909" max="5909" width="12.140625" bestFit="1" customWidth="1"/>
    <col min="5910" max="5910" width="11.5703125" bestFit="1" customWidth="1"/>
    <col min="5911" max="5914" width="11.85546875" bestFit="1" customWidth="1"/>
    <col min="5915" max="5915" width="11.5703125" bestFit="1" customWidth="1"/>
    <col min="5916" max="5916" width="11.85546875" bestFit="1" customWidth="1"/>
    <col min="5917" max="5917" width="11.28515625" bestFit="1" customWidth="1"/>
    <col min="6146" max="6146" width="6.42578125" customWidth="1"/>
    <col min="6147" max="6147" width="62.7109375" bestFit="1" customWidth="1"/>
    <col min="6148" max="6148" width="15.7109375" customWidth="1"/>
    <col min="6149" max="6149" width="12.85546875" bestFit="1" customWidth="1"/>
    <col min="6150" max="6150" width="14.28515625" bestFit="1" customWidth="1"/>
    <col min="6151" max="6156" width="16.140625" bestFit="1" customWidth="1"/>
    <col min="6157" max="6157" width="17.42578125" bestFit="1" customWidth="1"/>
    <col min="6158" max="6161" width="16.140625" bestFit="1" customWidth="1"/>
    <col min="6162" max="6162" width="7.28515625" customWidth="1"/>
    <col min="6163" max="6163" width="16.28515625" customWidth="1"/>
    <col min="6164" max="6164" width="11.85546875" bestFit="1" customWidth="1"/>
    <col min="6165" max="6165" width="12.140625" bestFit="1" customWidth="1"/>
    <col min="6166" max="6166" width="11.5703125" bestFit="1" customWidth="1"/>
    <col min="6167" max="6170" width="11.85546875" bestFit="1" customWidth="1"/>
    <col min="6171" max="6171" width="11.5703125" bestFit="1" customWidth="1"/>
    <col min="6172" max="6172" width="11.85546875" bestFit="1" customWidth="1"/>
    <col min="6173" max="6173" width="11.28515625" bestFit="1" customWidth="1"/>
    <col min="6402" max="6402" width="6.42578125" customWidth="1"/>
    <col min="6403" max="6403" width="62.7109375" bestFit="1" customWidth="1"/>
    <col min="6404" max="6404" width="15.7109375" customWidth="1"/>
    <col min="6405" max="6405" width="12.85546875" bestFit="1" customWidth="1"/>
    <col min="6406" max="6406" width="14.28515625" bestFit="1" customWidth="1"/>
    <col min="6407" max="6412" width="16.140625" bestFit="1" customWidth="1"/>
    <col min="6413" max="6413" width="17.42578125" bestFit="1" customWidth="1"/>
    <col min="6414" max="6417" width="16.140625" bestFit="1" customWidth="1"/>
    <col min="6418" max="6418" width="7.28515625" customWidth="1"/>
    <col min="6419" max="6419" width="16.28515625" customWidth="1"/>
    <col min="6420" max="6420" width="11.85546875" bestFit="1" customWidth="1"/>
    <col min="6421" max="6421" width="12.140625" bestFit="1" customWidth="1"/>
    <col min="6422" max="6422" width="11.5703125" bestFit="1" customWidth="1"/>
    <col min="6423" max="6426" width="11.85546875" bestFit="1" customWidth="1"/>
    <col min="6427" max="6427" width="11.5703125" bestFit="1" customWidth="1"/>
    <col min="6428" max="6428" width="11.85546875" bestFit="1" customWidth="1"/>
    <col min="6429" max="6429" width="11.28515625" bestFit="1" customWidth="1"/>
    <col min="6658" max="6658" width="6.42578125" customWidth="1"/>
    <col min="6659" max="6659" width="62.7109375" bestFit="1" customWidth="1"/>
    <col min="6660" max="6660" width="15.7109375" customWidth="1"/>
    <col min="6661" max="6661" width="12.85546875" bestFit="1" customWidth="1"/>
    <col min="6662" max="6662" width="14.28515625" bestFit="1" customWidth="1"/>
    <col min="6663" max="6668" width="16.140625" bestFit="1" customWidth="1"/>
    <col min="6669" max="6669" width="17.42578125" bestFit="1" customWidth="1"/>
    <col min="6670" max="6673" width="16.140625" bestFit="1" customWidth="1"/>
    <col min="6674" max="6674" width="7.28515625" customWidth="1"/>
    <col min="6675" max="6675" width="16.28515625" customWidth="1"/>
    <col min="6676" max="6676" width="11.85546875" bestFit="1" customWidth="1"/>
    <col min="6677" max="6677" width="12.140625" bestFit="1" customWidth="1"/>
    <col min="6678" max="6678" width="11.5703125" bestFit="1" customWidth="1"/>
    <col min="6679" max="6682" width="11.85546875" bestFit="1" customWidth="1"/>
    <col min="6683" max="6683" width="11.5703125" bestFit="1" customWidth="1"/>
    <col min="6684" max="6684" width="11.85546875" bestFit="1" customWidth="1"/>
    <col min="6685" max="6685" width="11.28515625" bestFit="1" customWidth="1"/>
    <col min="6914" max="6914" width="6.42578125" customWidth="1"/>
    <col min="6915" max="6915" width="62.7109375" bestFit="1" customWidth="1"/>
    <col min="6916" max="6916" width="15.7109375" customWidth="1"/>
    <col min="6917" max="6917" width="12.85546875" bestFit="1" customWidth="1"/>
    <col min="6918" max="6918" width="14.28515625" bestFit="1" customWidth="1"/>
    <col min="6919" max="6924" width="16.140625" bestFit="1" customWidth="1"/>
    <col min="6925" max="6925" width="17.42578125" bestFit="1" customWidth="1"/>
    <col min="6926" max="6929" width="16.140625" bestFit="1" customWidth="1"/>
    <col min="6930" max="6930" width="7.28515625" customWidth="1"/>
    <col min="6931" max="6931" width="16.28515625" customWidth="1"/>
    <col min="6932" max="6932" width="11.85546875" bestFit="1" customWidth="1"/>
    <col min="6933" max="6933" width="12.140625" bestFit="1" customWidth="1"/>
    <col min="6934" max="6934" width="11.5703125" bestFit="1" customWidth="1"/>
    <col min="6935" max="6938" width="11.85546875" bestFit="1" customWidth="1"/>
    <col min="6939" max="6939" width="11.5703125" bestFit="1" customWidth="1"/>
    <col min="6940" max="6940" width="11.85546875" bestFit="1" customWidth="1"/>
    <col min="6941" max="6941" width="11.28515625" bestFit="1" customWidth="1"/>
    <col min="7170" max="7170" width="6.42578125" customWidth="1"/>
    <col min="7171" max="7171" width="62.7109375" bestFit="1" customWidth="1"/>
    <col min="7172" max="7172" width="15.7109375" customWidth="1"/>
    <col min="7173" max="7173" width="12.85546875" bestFit="1" customWidth="1"/>
    <col min="7174" max="7174" width="14.28515625" bestFit="1" customWidth="1"/>
    <col min="7175" max="7180" width="16.140625" bestFit="1" customWidth="1"/>
    <col min="7181" max="7181" width="17.42578125" bestFit="1" customWidth="1"/>
    <col min="7182" max="7185" width="16.140625" bestFit="1" customWidth="1"/>
    <col min="7186" max="7186" width="7.28515625" customWidth="1"/>
    <col min="7187" max="7187" width="16.28515625" customWidth="1"/>
    <col min="7188" max="7188" width="11.85546875" bestFit="1" customWidth="1"/>
    <col min="7189" max="7189" width="12.140625" bestFit="1" customWidth="1"/>
    <col min="7190" max="7190" width="11.5703125" bestFit="1" customWidth="1"/>
    <col min="7191" max="7194" width="11.85546875" bestFit="1" customWidth="1"/>
    <col min="7195" max="7195" width="11.5703125" bestFit="1" customWidth="1"/>
    <col min="7196" max="7196" width="11.85546875" bestFit="1" customWidth="1"/>
    <col min="7197" max="7197" width="11.28515625" bestFit="1" customWidth="1"/>
    <col min="7426" max="7426" width="6.42578125" customWidth="1"/>
    <col min="7427" max="7427" width="62.7109375" bestFit="1" customWidth="1"/>
    <col min="7428" max="7428" width="15.7109375" customWidth="1"/>
    <col min="7429" max="7429" width="12.85546875" bestFit="1" customWidth="1"/>
    <col min="7430" max="7430" width="14.28515625" bestFit="1" customWidth="1"/>
    <col min="7431" max="7436" width="16.140625" bestFit="1" customWidth="1"/>
    <col min="7437" max="7437" width="17.42578125" bestFit="1" customWidth="1"/>
    <col min="7438" max="7441" width="16.140625" bestFit="1" customWidth="1"/>
    <col min="7442" max="7442" width="7.28515625" customWidth="1"/>
    <col min="7443" max="7443" width="16.28515625" customWidth="1"/>
    <col min="7444" max="7444" width="11.85546875" bestFit="1" customWidth="1"/>
    <col min="7445" max="7445" width="12.140625" bestFit="1" customWidth="1"/>
    <col min="7446" max="7446" width="11.5703125" bestFit="1" customWidth="1"/>
    <col min="7447" max="7450" width="11.85546875" bestFit="1" customWidth="1"/>
    <col min="7451" max="7451" width="11.5703125" bestFit="1" customWidth="1"/>
    <col min="7452" max="7452" width="11.85546875" bestFit="1" customWidth="1"/>
    <col min="7453" max="7453" width="11.28515625" bestFit="1" customWidth="1"/>
    <col min="7682" max="7682" width="6.42578125" customWidth="1"/>
    <col min="7683" max="7683" width="62.7109375" bestFit="1" customWidth="1"/>
    <col min="7684" max="7684" width="15.7109375" customWidth="1"/>
    <col min="7685" max="7685" width="12.85546875" bestFit="1" customWidth="1"/>
    <col min="7686" max="7686" width="14.28515625" bestFit="1" customWidth="1"/>
    <col min="7687" max="7692" width="16.140625" bestFit="1" customWidth="1"/>
    <col min="7693" max="7693" width="17.42578125" bestFit="1" customWidth="1"/>
    <col min="7694" max="7697" width="16.140625" bestFit="1" customWidth="1"/>
    <col min="7698" max="7698" width="7.28515625" customWidth="1"/>
    <col min="7699" max="7699" width="16.28515625" customWidth="1"/>
    <col min="7700" max="7700" width="11.85546875" bestFit="1" customWidth="1"/>
    <col min="7701" max="7701" width="12.140625" bestFit="1" customWidth="1"/>
    <col min="7702" max="7702" width="11.5703125" bestFit="1" customWidth="1"/>
    <col min="7703" max="7706" width="11.85546875" bestFit="1" customWidth="1"/>
    <col min="7707" max="7707" width="11.5703125" bestFit="1" customWidth="1"/>
    <col min="7708" max="7708" width="11.85546875" bestFit="1" customWidth="1"/>
    <col min="7709" max="7709" width="11.28515625" bestFit="1" customWidth="1"/>
    <col min="7938" max="7938" width="6.42578125" customWidth="1"/>
    <col min="7939" max="7939" width="62.7109375" bestFit="1" customWidth="1"/>
    <col min="7940" max="7940" width="15.7109375" customWidth="1"/>
    <col min="7941" max="7941" width="12.85546875" bestFit="1" customWidth="1"/>
    <col min="7942" max="7942" width="14.28515625" bestFit="1" customWidth="1"/>
    <col min="7943" max="7948" width="16.140625" bestFit="1" customWidth="1"/>
    <col min="7949" max="7949" width="17.42578125" bestFit="1" customWidth="1"/>
    <col min="7950" max="7953" width="16.140625" bestFit="1" customWidth="1"/>
    <col min="7954" max="7954" width="7.28515625" customWidth="1"/>
    <col min="7955" max="7955" width="16.28515625" customWidth="1"/>
    <col min="7956" max="7956" width="11.85546875" bestFit="1" customWidth="1"/>
    <col min="7957" max="7957" width="12.140625" bestFit="1" customWidth="1"/>
    <col min="7958" max="7958" width="11.5703125" bestFit="1" customWidth="1"/>
    <col min="7959" max="7962" width="11.85546875" bestFit="1" customWidth="1"/>
    <col min="7963" max="7963" width="11.5703125" bestFit="1" customWidth="1"/>
    <col min="7964" max="7964" width="11.85546875" bestFit="1" customWidth="1"/>
    <col min="7965" max="7965" width="11.28515625" bestFit="1" customWidth="1"/>
    <col min="8194" max="8194" width="6.42578125" customWidth="1"/>
    <col min="8195" max="8195" width="62.7109375" bestFit="1" customWidth="1"/>
    <col min="8196" max="8196" width="15.7109375" customWidth="1"/>
    <col min="8197" max="8197" width="12.85546875" bestFit="1" customWidth="1"/>
    <col min="8198" max="8198" width="14.28515625" bestFit="1" customWidth="1"/>
    <col min="8199" max="8204" width="16.140625" bestFit="1" customWidth="1"/>
    <col min="8205" max="8205" width="17.42578125" bestFit="1" customWidth="1"/>
    <col min="8206" max="8209" width="16.140625" bestFit="1" customWidth="1"/>
    <col min="8210" max="8210" width="7.28515625" customWidth="1"/>
    <col min="8211" max="8211" width="16.28515625" customWidth="1"/>
    <col min="8212" max="8212" width="11.85546875" bestFit="1" customWidth="1"/>
    <col min="8213" max="8213" width="12.140625" bestFit="1" customWidth="1"/>
    <col min="8214" max="8214" width="11.5703125" bestFit="1" customWidth="1"/>
    <col min="8215" max="8218" width="11.85546875" bestFit="1" customWidth="1"/>
    <col min="8219" max="8219" width="11.5703125" bestFit="1" customWidth="1"/>
    <col min="8220" max="8220" width="11.85546875" bestFit="1" customWidth="1"/>
    <col min="8221" max="8221" width="11.28515625" bestFit="1" customWidth="1"/>
    <col min="8450" max="8450" width="6.42578125" customWidth="1"/>
    <col min="8451" max="8451" width="62.7109375" bestFit="1" customWidth="1"/>
    <col min="8452" max="8452" width="15.7109375" customWidth="1"/>
    <col min="8453" max="8453" width="12.85546875" bestFit="1" customWidth="1"/>
    <col min="8454" max="8454" width="14.28515625" bestFit="1" customWidth="1"/>
    <col min="8455" max="8460" width="16.140625" bestFit="1" customWidth="1"/>
    <col min="8461" max="8461" width="17.42578125" bestFit="1" customWidth="1"/>
    <col min="8462" max="8465" width="16.140625" bestFit="1" customWidth="1"/>
    <col min="8466" max="8466" width="7.28515625" customWidth="1"/>
    <col min="8467" max="8467" width="16.28515625" customWidth="1"/>
    <col min="8468" max="8468" width="11.85546875" bestFit="1" customWidth="1"/>
    <col min="8469" max="8469" width="12.140625" bestFit="1" customWidth="1"/>
    <col min="8470" max="8470" width="11.5703125" bestFit="1" customWidth="1"/>
    <col min="8471" max="8474" width="11.85546875" bestFit="1" customWidth="1"/>
    <col min="8475" max="8475" width="11.5703125" bestFit="1" customWidth="1"/>
    <col min="8476" max="8476" width="11.85546875" bestFit="1" customWidth="1"/>
    <col min="8477" max="8477" width="11.28515625" bestFit="1" customWidth="1"/>
    <col min="8706" max="8706" width="6.42578125" customWidth="1"/>
    <col min="8707" max="8707" width="62.7109375" bestFit="1" customWidth="1"/>
    <col min="8708" max="8708" width="15.7109375" customWidth="1"/>
    <col min="8709" max="8709" width="12.85546875" bestFit="1" customWidth="1"/>
    <col min="8710" max="8710" width="14.28515625" bestFit="1" customWidth="1"/>
    <col min="8711" max="8716" width="16.140625" bestFit="1" customWidth="1"/>
    <col min="8717" max="8717" width="17.42578125" bestFit="1" customWidth="1"/>
    <col min="8718" max="8721" width="16.140625" bestFit="1" customWidth="1"/>
    <col min="8722" max="8722" width="7.28515625" customWidth="1"/>
    <col min="8723" max="8723" width="16.28515625" customWidth="1"/>
    <col min="8724" max="8724" width="11.85546875" bestFit="1" customWidth="1"/>
    <col min="8725" max="8725" width="12.140625" bestFit="1" customWidth="1"/>
    <col min="8726" max="8726" width="11.5703125" bestFit="1" customWidth="1"/>
    <col min="8727" max="8730" width="11.85546875" bestFit="1" customWidth="1"/>
    <col min="8731" max="8731" width="11.5703125" bestFit="1" customWidth="1"/>
    <col min="8732" max="8732" width="11.85546875" bestFit="1" customWidth="1"/>
    <col min="8733" max="8733" width="11.28515625" bestFit="1" customWidth="1"/>
    <col min="8962" max="8962" width="6.42578125" customWidth="1"/>
    <col min="8963" max="8963" width="62.7109375" bestFit="1" customWidth="1"/>
    <col min="8964" max="8964" width="15.7109375" customWidth="1"/>
    <col min="8965" max="8965" width="12.85546875" bestFit="1" customWidth="1"/>
    <col min="8966" max="8966" width="14.28515625" bestFit="1" customWidth="1"/>
    <col min="8967" max="8972" width="16.140625" bestFit="1" customWidth="1"/>
    <col min="8973" max="8973" width="17.42578125" bestFit="1" customWidth="1"/>
    <col min="8974" max="8977" width="16.140625" bestFit="1" customWidth="1"/>
    <col min="8978" max="8978" width="7.28515625" customWidth="1"/>
    <col min="8979" max="8979" width="16.28515625" customWidth="1"/>
    <col min="8980" max="8980" width="11.85546875" bestFit="1" customWidth="1"/>
    <col min="8981" max="8981" width="12.140625" bestFit="1" customWidth="1"/>
    <col min="8982" max="8982" width="11.5703125" bestFit="1" customWidth="1"/>
    <col min="8983" max="8986" width="11.85546875" bestFit="1" customWidth="1"/>
    <col min="8987" max="8987" width="11.5703125" bestFit="1" customWidth="1"/>
    <col min="8988" max="8988" width="11.85546875" bestFit="1" customWidth="1"/>
    <col min="8989" max="8989" width="11.28515625" bestFit="1" customWidth="1"/>
    <col min="9218" max="9218" width="6.42578125" customWidth="1"/>
    <col min="9219" max="9219" width="62.7109375" bestFit="1" customWidth="1"/>
    <col min="9220" max="9220" width="15.7109375" customWidth="1"/>
    <col min="9221" max="9221" width="12.85546875" bestFit="1" customWidth="1"/>
    <col min="9222" max="9222" width="14.28515625" bestFit="1" customWidth="1"/>
    <col min="9223" max="9228" width="16.140625" bestFit="1" customWidth="1"/>
    <col min="9229" max="9229" width="17.42578125" bestFit="1" customWidth="1"/>
    <col min="9230" max="9233" width="16.140625" bestFit="1" customWidth="1"/>
    <col min="9234" max="9234" width="7.28515625" customWidth="1"/>
    <col min="9235" max="9235" width="16.28515625" customWidth="1"/>
    <col min="9236" max="9236" width="11.85546875" bestFit="1" customWidth="1"/>
    <col min="9237" max="9237" width="12.140625" bestFit="1" customWidth="1"/>
    <col min="9238" max="9238" width="11.5703125" bestFit="1" customWidth="1"/>
    <col min="9239" max="9242" width="11.85546875" bestFit="1" customWidth="1"/>
    <col min="9243" max="9243" width="11.5703125" bestFit="1" customWidth="1"/>
    <col min="9244" max="9244" width="11.85546875" bestFit="1" customWidth="1"/>
    <col min="9245" max="9245" width="11.28515625" bestFit="1" customWidth="1"/>
    <col min="9474" max="9474" width="6.42578125" customWidth="1"/>
    <col min="9475" max="9475" width="62.7109375" bestFit="1" customWidth="1"/>
    <col min="9476" max="9476" width="15.7109375" customWidth="1"/>
    <col min="9477" max="9477" width="12.85546875" bestFit="1" customWidth="1"/>
    <col min="9478" max="9478" width="14.28515625" bestFit="1" customWidth="1"/>
    <col min="9479" max="9484" width="16.140625" bestFit="1" customWidth="1"/>
    <col min="9485" max="9485" width="17.42578125" bestFit="1" customWidth="1"/>
    <col min="9486" max="9489" width="16.140625" bestFit="1" customWidth="1"/>
    <col min="9490" max="9490" width="7.28515625" customWidth="1"/>
    <col min="9491" max="9491" width="16.28515625" customWidth="1"/>
    <col min="9492" max="9492" width="11.85546875" bestFit="1" customWidth="1"/>
    <col min="9493" max="9493" width="12.140625" bestFit="1" customWidth="1"/>
    <col min="9494" max="9494" width="11.5703125" bestFit="1" customWidth="1"/>
    <col min="9495" max="9498" width="11.85546875" bestFit="1" customWidth="1"/>
    <col min="9499" max="9499" width="11.5703125" bestFit="1" customWidth="1"/>
    <col min="9500" max="9500" width="11.85546875" bestFit="1" customWidth="1"/>
    <col min="9501" max="9501" width="11.28515625" bestFit="1" customWidth="1"/>
    <col min="9730" max="9730" width="6.42578125" customWidth="1"/>
    <col min="9731" max="9731" width="62.7109375" bestFit="1" customWidth="1"/>
    <col min="9732" max="9732" width="15.7109375" customWidth="1"/>
    <col min="9733" max="9733" width="12.85546875" bestFit="1" customWidth="1"/>
    <col min="9734" max="9734" width="14.28515625" bestFit="1" customWidth="1"/>
    <col min="9735" max="9740" width="16.140625" bestFit="1" customWidth="1"/>
    <col min="9741" max="9741" width="17.42578125" bestFit="1" customWidth="1"/>
    <col min="9742" max="9745" width="16.140625" bestFit="1" customWidth="1"/>
    <col min="9746" max="9746" width="7.28515625" customWidth="1"/>
    <col min="9747" max="9747" width="16.28515625" customWidth="1"/>
    <col min="9748" max="9748" width="11.85546875" bestFit="1" customWidth="1"/>
    <col min="9749" max="9749" width="12.140625" bestFit="1" customWidth="1"/>
    <col min="9750" max="9750" width="11.5703125" bestFit="1" customWidth="1"/>
    <col min="9751" max="9754" width="11.85546875" bestFit="1" customWidth="1"/>
    <col min="9755" max="9755" width="11.5703125" bestFit="1" customWidth="1"/>
    <col min="9756" max="9756" width="11.85546875" bestFit="1" customWidth="1"/>
    <col min="9757" max="9757" width="11.28515625" bestFit="1" customWidth="1"/>
    <col min="9986" max="9986" width="6.42578125" customWidth="1"/>
    <col min="9987" max="9987" width="62.7109375" bestFit="1" customWidth="1"/>
    <col min="9988" max="9988" width="15.7109375" customWidth="1"/>
    <col min="9989" max="9989" width="12.85546875" bestFit="1" customWidth="1"/>
    <col min="9990" max="9990" width="14.28515625" bestFit="1" customWidth="1"/>
    <col min="9991" max="9996" width="16.140625" bestFit="1" customWidth="1"/>
    <col min="9997" max="9997" width="17.42578125" bestFit="1" customWidth="1"/>
    <col min="9998" max="10001" width="16.140625" bestFit="1" customWidth="1"/>
    <col min="10002" max="10002" width="7.28515625" customWidth="1"/>
    <col min="10003" max="10003" width="16.28515625" customWidth="1"/>
    <col min="10004" max="10004" width="11.85546875" bestFit="1" customWidth="1"/>
    <col min="10005" max="10005" width="12.140625" bestFit="1" customWidth="1"/>
    <col min="10006" max="10006" width="11.5703125" bestFit="1" customWidth="1"/>
    <col min="10007" max="10010" width="11.85546875" bestFit="1" customWidth="1"/>
    <col min="10011" max="10011" width="11.5703125" bestFit="1" customWidth="1"/>
    <col min="10012" max="10012" width="11.85546875" bestFit="1" customWidth="1"/>
    <col min="10013" max="10013" width="11.28515625" bestFit="1" customWidth="1"/>
    <col min="10242" max="10242" width="6.42578125" customWidth="1"/>
    <col min="10243" max="10243" width="62.7109375" bestFit="1" customWidth="1"/>
    <col min="10244" max="10244" width="15.7109375" customWidth="1"/>
    <col min="10245" max="10245" width="12.85546875" bestFit="1" customWidth="1"/>
    <col min="10246" max="10246" width="14.28515625" bestFit="1" customWidth="1"/>
    <col min="10247" max="10252" width="16.140625" bestFit="1" customWidth="1"/>
    <col min="10253" max="10253" width="17.42578125" bestFit="1" customWidth="1"/>
    <col min="10254" max="10257" width="16.140625" bestFit="1" customWidth="1"/>
    <col min="10258" max="10258" width="7.28515625" customWidth="1"/>
    <col min="10259" max="10259" width="16.28515625" customWidth="1"/>
    <col min="10260" max="10260" width="11.85546875" bestFit="1" customWidth="1"/>
    <col min="10261" max="10261" width="12.140625" bestFit="1" customWidth="1"/>
    <col min="10262" max="10262" width="11.5703125" bestFit="1" customWidth="1"/>
    <col min="10263" max="10266" width="11.85546875" bestFit="1" customWidth="1"/>
    <col min="10267" max="10267" width="11.5703125" bestFit="1" customWidth="1"/>
    <col min="10268" max="10268" width="11.85546875" bestFit="1" customWidth="1"/>
    <col min="10269" max="10269" width="11.28515625" bestFit="1" customWidth="1"/>
    <col min="10498" max="10498" width="6.42578125" customWidth="1"/>
    <col min="10499" max="10499" width="62.7109375" bestFit="1" customWidth="1"/>
    <col min="10500" max="10500" width="15.7109375" customWidth="1"/>
    <col min="10501" max="10501" width="12.85546875" bestFit="1" customWidth="1"/>
    <col min="10502" max="10502" width="14.28515625" bestFit="1" customWidth="1"/>
    <col min="10503" max="10508" width="16.140625" bestFit="1" customWidth="1"/>
    <col min="10509" max="10509" width="17.42578125" bestFit="1" customWidth="1"/>
    <col min="10510" max="10513" width="16.140625" bestFit="1" customWidth="1"/>
    <col min="10514" max="10514" width="7.28515625" customWidth="1"/>
    <col min="10515" max="10515" width="16.28515625" customWidth="1"/>
    <col min="10516" max="10516" width="11.85546875" bestFit="1" customWidth="1"/>
    <col min="10517" max="10517" width="12.140625" bestFit="1" customWidth="1"/>
    <col min="10518" max="10518" width="11.5703125" bestFit="1" customWidth="1"/>
    <col min="10519" max="10522" width="11.85546875" bestFit="1" customWidth="1"/>
    <col min="10523" max="10523" width="11.5703125" bestFit="1" customWidth="1"/>
    <col min="10524" max="10524" width="11.85546875" bestFit="1" customWidth="1"/>
    <col min="10525" max="10525" width="11.28515625" bestFit="1" customWidth="1"/>
    <col min="10754" max="10754" width="6.42578125" customWidth="1"/>
    <col min="10755" max="10755" width="62.7109375" bestFit="1" customWidth="1"/>
    <col min="10756" max="10756" width="15.7109375" customWidth="1"/>
    <col min="10757" max="10757" width="12.85546875" bestFit="1" customWidth="1"/>
    <col min="10758" max="10758" width="14.28515625" bestFit="1" customWidth="1"/>
    <col min="10759" max="10764" width="16.140625" bestFit="1" customWidth="1"/>
    <col min="10765" max="10765" width="17.42578125" bestFit="1" customWidth="1"/>
    <col min="10766" max="10769" width="16.140625" bestFit="1" customWidth="1"/>
    <col min="10770" max="10770" width="7.28515625" customWidth="1"/>
    <col min="10771" max="10771" width="16.28515625" customWidth="1"/>
    <col min="10772" max="10772" width="11.85546875" bestFit="1" customWidth="1"/>
    <col min="10773" max="10773" width="12.140625" bestFit="1" customWidth="1"/>
    <col min="10774" max="10774" width="11.5703125" bestFit="1" customWidth="1"/>
    <col min="10775" max="10778" width="11.85546875" bestFit="1" customWidth="1"/>
    <col min="10779" max="10779" width="11.5703125" bestFit="1" customWidth="1"/>
    <col min="10780" max="10780" width="11.85546875" bestFit="1" customWidth="1"/>
    <col min="10781" max="10781" width="11.28515625" bestFit="1" customWidth="1"/>
    <col min="11010" max="11010" width="6.42578125" customWidth="1"/>
    <col min="11011" max="11011" width="62.7109375" bestFit="1" customWidth="1"/>
    <col min="11012" max="11012" width="15.7109375" customWidth="1"/>
    <col min="11013" max="11013" width="12.85546875" bestFit="1" customWidth="1"/>
    <col min="11014" max="11014" width="14.28515625" bestFit="1" customWidth="1"/>
    <col min="11015" max="11020" width="16.140625" bestFit="1" customWidth="1"/>
    <col min="11021" max="11021" width="17.42578125" bestFit="1" customWidth="1"/>
    <col min="11022" max="11025" width="16.140625" bestFit="1" customWidth="1"/>
    <col min="11026" max="11026" width="7.28515625" customWidth="1"/>
    <col min="11027" max="11027" width="16.28515625" customWidth="1"/>
    <col min="11028" max="11028" width="11.85546875" bestFit="1" customWidth="1"/>
    <col min="11029" max="11029" width="12.140625" bestFit="1" customWidth="1"/>
    <col min="11030" max="11030" width="11.5703125" bestFit="1" customWidth="1"/>
    <col min="11031" max="11034" width="11.85546875" bestFit="1" customWidth="1"/>
    <col min="11035" max="11035" width="11.5703125" bestFit="1" customWidth="1"/>
    <col min="11036" max="11036" width="11.85546875" bestFit="1" customWidth="1"/>
    <col min="11037" max="11037" width="11.28515625" bestFit="1" customWidth="1"/>
    <col min="11266" max="11266" width="6.42578125" customWidth="1"/>
    <col min="11267" max="11267" width="62.7109375" bestFit="1" customWidth="1"/>
    <col min="11268" max="11268" width="15.7109375" customWidth="1"/>
    <col min="11269" max="11269" width="12.85546875" bestFit="1" customWidth="1"/>
    <col min="11270" max="11270" width="14.28515625" bestFit="1" customWidth="1"/>
    <col min="11271" max="11276" width="16.140625" bestFit="1" customWidth="1"/>
    <col min="11277" max="11277" width="17.42578125" bestFit="1" customWidth="1"/>
    <col min="11278" max="11281" width="16.140625" bestFit="1" customWidth="1"/>
    <col min="11282" max="11282" width="7.28515625" customWidth="1"/>
    <col min="11283" max="11283" width="16.28515625" customWidth="1"/>
    <col min="11284" max="11284" width="11.85546875" bestFit="1" customWidth="1"/>
    <col min="11285" max="11285" width="12.140625" bestFit="1" customWidth="1"/>
    <col min="11286" max="11286" width="11.5703125" bestFit="1" customWidth="1"/>
    <col min="11287" max="11290" width="11.85546875" bestFit="1" customWidth="1"/>
    <col min="11291" max="11291" width="11.5703125" bestFit="1" customWidth="1"/>
    <col min="11292" max="11292" width="11.85546875" bestFit="1" customWidth="1"/>
    <col min="11293" max="11293" width="11.28515625" bestFit="1" customWidth="1"/>
    <col min="11522" max="11522" width="6.42578125" customWidth="1"/>
    <col min="11523" max="11523" width="62.7109375" bestFit="1" customWidth="1"/>
    <col min="11524" max="11524" width="15.7109375" customWidth="1"/>
    <col min="11525" max="11525" width="12.85546875" bestFit="1" customWidth="1"/>
    <col min="11526" max="11526" width="14.28515625" bestFit="1" customWidth="1"/>
    <col min="11527" max="11532" width="16.140625" bestFit="1" customWidth="1"/>
    <col min="11533" max="11533" width="17.42578125" bestFit="1" customWidth="1"/>
    <col min="11534" max="11537" width="16.140625" bestFit="1" customWidth="1"/>
    <col min="11538" max="11538" width="7.28515625" customWidth="1"/>
    <col min="11539" max="11539" width="16.28515625" customWidth="1"/>
    <col min="11540" max="11540" width="11.85546875" bestFit="1" customWidth="1"/>
    <col min="11541" max="11541" width="12.140625" bestFit="1" customWidth="1"/>
    <col min="11542" max="11542" width="11.5703125" bestFit="1" customWidth="1"/>
    <col min="11543" max="11546" width="11.85546875" bestFit="1" customWidth="1"/>
    <col min="11547" max="11547" width="11.5703125" bestFit="1" customWidth="1"/>
    <col min="11548" max="11548" width="11.85546875" bestFit="1" customWidth="1"/>
    <col min="11549" max="11549" width="11.28515625" bestFit="1" customWidth="1"/>
    <col min="11778" max="11778" width="6.42578125" customWidth="1"/>
    <col min="11779" max="11779" width="62.7109375" bestFit="1" customWidth="1"/>
    <col min="11780" max="11780" width="15.7109375" customWidth="1"/>
    <col min="11781" max="11781" width="12.85546875" bestFit="1" customWidth="1"/>
    <col min="11782" max="11782" width="14.28515625" bestFit="1" customWidth="1"/>
    <col min="11783" max="11788" width="16.140625" bestFit="1" customWidth="1"/>
    <col min="11789" max="11789" width="17.42578125" bestFit="1" customWidth="1"/>
    <col min="11790" max="11793" width="16.140625" bestFit="1" customWidth="1"/>
    <col min="11794" max="11794" width="7.28515625" customWidth="1"/>
    <col min="11795" max="11795" width="16.28515625" customWidth="1"/>
    <col min="11796" max="11796" width="11.85546875" bestFit="1" customWidth="1"/>
    <col min="11797" max="11797" width="12.140625" bestFit="1" customWidth="1"/>
    <col min="11798" max="11798" width="11.5703125" bestFit="1" customWidth="1"/>
    <col min="11799" max="11802" width="11.85546875" bestFit="1" customWidth="1"/>
    <col min="11803" max="11803" width="11.5703125" bestFit="1" customWidth="1"/>
    <col min="11804" max="11804" width="11.85546875" bestFit="1" customWidth="1"/>
    <col min="11805" max="11805" width="11.28515625" bestFit="1" customWidth="1"/>
    <col min="12034" max="12034" width="6.42578125" customWidth="1"/>
    <col min="12035" max="12035" width="62.7109375" bestFit="1" customWidth="1"/>
    <col min="12036" max="12036" width="15.7109375" customWidth="1"/>
    <col min="12037" max="12037" width="12.85546875" bestFit="1" customWidth="1"/>
    <col min="12038" max="12038" width="14.28515625" bestFit="1" customWidth="1"/>
    <col min="12039" max="12044" width="16.140625" bestFit="1" customWidth="1"/>
    <col min="12045" max="12045" width="17.42578125" bestFit="1" customWidth="1"/>
    <col min="12046" max="12049" width="16.140625" bestFit="1" customWidth="1"/>
    <col min="12050" max="12050" width="7.28515625" customWidth="1"/>
    <col min="12051" max="12051" width="16.28515625" customWidth="1"/>
    <col min="12052" max="12052" width="11.85546875" bestFit="1" customWidth="1"/>
    <col min="12053" max="12053" width="12.140625" bestFit="1" customWidth="1"/>
    <col min="12054" max="12054" width="11.5703125" bestFit="1" customWidth="1"/>
    <col min="12055" max="12058" width="11.85546875" bestFit="1" customWidth="1"/>
    <col min="12059" max="12059" width="11.5703125" bestFit="1" customWidth="1"/>
    <col min="12060" max="12060" width="11.85546875" bestFit="1" customWidth="1"/>
    <col min="12061" max="12061" width="11.28515625" bestFit="1" customWidth="1"/>
    <col min="12290" max="12290" width="6.42578125" customWidth="1"/>
    <col min="12291" max="12291" width="62.7109375" bestFit="1" customWidth="1"/>
    <col min="12292" max="12292" width="15.7109375" customWidth="1"/>
    <col min="12293" max="12293" width="12.85546875" bestFit="1" customWidth="1"/>
    <col min="12294" max="12294" width="14.28515625" bestFit="1" customWidth="1"/>
    <col min="12295" max="12300" width="16.140625" bestFit="1" customWidth="1"/>
    <col min="12301" max="12301" width="17.42578125" bestFit="1" customWidth="1"/>
    <col min="12302" max="12305" width="16.140625" bestFit="1" customWidth="1"/>
    <col min="12306" max="12306" width="7.28515625" customWidth="1"/>
    <col min="12307" max="12307" width="16.28515625" customWidth="1"/>
    <col min="12308" max="12308" width="11.85546875" bestFit="1" customWidth="1"/>
    <col min="12309" max="12309" width="12.140625" bestFit="1" customWidth="1"/>
    <col min="12310" max="12310" width="11.5703125" bestFit="1" customWidth="1"/>
    <col min="12311" max="12314" width="11.85546875" bestFit="1" customWidth="1"/>
    <col min="12315" max="12315" width="11.5703125" bestFit="1" customWidth="1"/>
    <col min="12316" max="12316" width="11.85546875" bestFit="1" customWidth="1"/>
    <col min="12317" max="12317" width="11.28515625" bestFit="1" customWidth="1"/>
    <col min="12546" max="12546" width="6.42578125" customWidth="1"/>
    <col min="12547" max="12547" width="62.7109375" bestFit="1" customWidth="1"/>
    <col min="12548" max="12548" width="15.7109375" customWidth="1"/>
    <col min="12549" max="12549" width="12.85546875" bestFit="1" customWidth="1"/>
    <col min="12550" max="12550" width="14.28515625" bestFit="1" customWidth="1"/>
    <col min="12551" max="12556" width="16.140625" bestFit="1" customWidth="1"/>
    <col min="12557" max="12557" width="17.42578125" bestFit="1" customWidth="1"/>
    <col min="12558" max="12561" width="16.140625" bestFit="1" customWidth="1"/>
    <col min="12562" max="12562" width="7.28515625" customWidth="1"/>
    <col min="12563" max="12563" width="16.28515625" customWidth="1"/>
    <col min="12564" max="12564" width="11.85546875" bestFit="1" customWidth="1"/>
    <col min="12565" max="12565" width="12.140625" bestFit="1" customWidth="1"/>
    <col min="12566" max="12566" width="11.5703125" bestFit="1" customWidth="1"/>
    <col min="12567" max="12570" width="11.85546875" bestFit="1" customWidth="1"/>
    <col min="12571" max="12571" width="11.5703125" bestFit="1" customWidth="1"/>
    <col min="12572" max="12572" width="11.85546875" bestFit="1" customWidth="1"/>
    <col min="12573" max="12573" width="11.28515625" bestFit="1" customWidth="1"/>
    <col min="12802" max="12802" width="6.42578125" customWidth="1"/>
    <col min="12803" max="12803" width="62.7109375" bestFit="1" customWidth="1"/>
    <col min="12804" max="12804" width="15.7109375" customWidth="1"/>
    <col min="12805" max="12805" width="12.85546875" bestFit="1" customWidth="1"/>
    <col min="12806" max="12806" width="14.28515625" bestFit="1" customWidth="1"/>
    <col min="12807" max="12812" width="16.140625" bestFit="1" customWidth="1"/>
    <col min="12813" max="12813" width="17.42578125" bestFit="1" customWidth="1"/>
    <col min="12814" max="12817" width="16.140625" bestFit="1" customWidth="1"/>
    <col min="12818" max="12818" width="7.28515625" customWidth="1"/>
    <col min="12819" max="12819" width="16.28515625" customWidth="1"/>
    <col min="12820" max="12820" width="11.85546875" bestFit="1" customWidth="1"/>
    <col min="12821" max="12821" width="12.140625" bestFit="1" customWidth="1"/>
    <col min="12822" max="12822" width="11.5703125" bestFit="1" customWidth="1"/>
    <col min="12823" max="12826" width="11.85546875" bestFit="1" customWidth="1"/>
    <col min="12827" max="12827" width="11.5703125" bestFit="1" customWidth="1"/>
    <col min="12828" max="12828" width="11.85546875" bestFit="1" customWidth="1"/>
    <col min="12829" max="12829" width="11.28515625" bestFit="1" customWidth="1"/>
    <col min="13058" max="13058" width="6.42578125" customWidth="1"/>
    <col min="13059" max="13059" width="62.7109375" bestFit="1" customWidth="1"/>
    <col min="13060" max="13060" width="15.7109375" customWidth="1"/>
    <col min="13061" max="13061" width="12.85546875" bestFit="1" customWidth="1"/>
    <col min="13062" max="13062" width="14.28515625" bestFit="1" customWidth="1"/>
    <col min="13063" max="13068" width="16.140625" bestFit="1" customWidth="1"/>
    <col min="13069" max="13069" width="17.42578125" bestFit="1" customWidth="1"/>
    <col min="13070" max="13073" width="16.140625" bestFit="1" customWidth="1"/>
    <col min="13074" max="13074" width="7.28515625" customWidth="1"/>
    <col min="13075" max="13075" width="16.28515625" customWidth="1"/>
    <col min="13076" max="13076" width="11.85546875" bestFit="1" customWidth="1"/>
    <col min="13077" max="13077" width="12.140625" bestFit="1" customWidth="1"/>
    <col min="13078" max="13078" width="11.5703125" bestFit="1" customWidth="1"/>
    <col min="13079" max="13082" width="11.85546875" bestFit="1" customWidth="1"/>
    <col min="13083" max="13083" width="11.5703125" bestFit="1" customWidth="1"/>
    <col min="13084" max="13084" width="11.85546875" bestFit="1" customWidth="1"/>
    <col min="13085" max="13085" width="11.28515625" bestFit="1" customWidth="1"/>
    <col min="13314" max="13314" width="6.42578125" customWidth="1"/>
    <col min="13315" max="13315" width="62.7109375" bestFit="1" customWidth="1"/>
    <col min="13316" max="13316" width="15.7109375" customWidth="1"/>
    <col min="13317" max="13317" width="12.85546875" bestFit="1" customWidth="1"/>
    <col min="13318" max="13318" width="14.28515625" bestFit="1" customWidth="1"/>
    <col min="13319" max="13324" width="16.140625" bestFit="1" customWidth="1"/>
    <col min="13325" max="13325" width="17.42578125" bestFit="1" customWidth="1"/>
    <col min="13326" max="13329" width="16.140625" bestFit="1" customWidth="1"/>
    <col min="13330" max="13330" width="7.28515625" customWidth="1"/>
    <col min="13331" max="13331" width="16.28515625" customWidth="1"/>
    <col min="13332" max="13332" width="11.85546875" bestFit="1" customWidth="1"/>
    <col min="13333" max="13333" width="12.140625" bestFit="1" customWidth="1"/>
    <col min="13334" max="13334" width="11.5703125" bestFit="1" customWidth="1"/>
    <col min="13335" max="13338" width="11.85546875" bestFit="1" customWidth="1"/>
    <col min="13339" max="13339" width="11.5703125" bestFit="1" customWidth="1"/>
    <col min="13340" max="13340" width="11.85546875" bestFit="1" customWidth="1"/>
    <col min="13341" max="13341" width="11.28515625" bestFit="1" customWidth="1"/>
    <col min="13570" max="13570" width="6.42578125" customWidth="1"/>
    <col min="13571" max="13571" width="62.7109375" bestFit="1" customWidth="1"/>
    <col min="13572" max="13572" width="15.7109375" customWidth="1"/>
    <col min="13573" max="13573" width="12.85546875" bestFit="1" customWidth="1"/>
    <col min="13574" max="13574" width="14.28515625" bestFit="1" customWidth="1"/>
    <col min="13575" max="13580" width="16.140625" bestFit="1" customWidth="1"/>
    <col min="13581" max="13581" width="17.42578125" bestFit="1" customWidth="1"/>
    <col min="13582" max="13585" width="16.140625" bestFit="1" customWidth="1"/>
    <col min="13586" max="13586" width="7.28515625" customWidth="1"/>
    <col min="13587" max="13587" width="16.28515625" customWidth="1"/>
    <col min="13588" max="13588" width="11.85546875" bestFit="1" customWidth="1"/>
    <col min="13589" max="13589" width="12.140625" bestFit="1" customWidth="1"/>
    <col min="13590" max="13590" width="11.5703125" bestFit="1" customWidth="1"/>
    <col min="13591" max="13594" width="11.85546875" bestFit="1" customWidth="1"/>
    <col min="13595" max="13595" width="11.5703125" bestFit="1" customWidth="1"/>
    <col min="13596" max="13596" width="11.85546875" bestFit="1" customWidth="1"/>
    <col min="13597" max="13597" width="11.28515625" bestFit="1" customWidth="1"/>
    <col min="13826" max="13826" width="6.42578125" customWidth="1"/>
    <col min="13827" max="13827" width="62.7109375" bestFit="1" customWidth="1"/>
    <col min="13828" max="13828" width="15.7109375" customWidth="1"/>
    <col min="13829" max="13829" width="12.85546875" bestFit="1" customWidth="1"/>
    <col min="13830" max="13830" width="14.28515625" bestFit="1" customWidth="1"/>
    <col min="13831" max="13836" width="16.140625" bestFit="1" customWidth="1"/>
    <col min="13837" max="13837" width="17.42578125" bestFit="1" customWidth="1"/>
    <col min="13838" max="13841" width="16.140625" bestFit="1" customWidth="1"/>
    <col min="13842" max="13842" width="7.28515625" customWidth="1"/>
    <col min="13843" max="13843" width="16.28515625" customWidth="1"/>
    <col min="13844" max="13844" width="11.85546875" bestFit="1" customWidth="1"/>
    <col min="13845" max="13845" width="12.140625" bestFit="1" customWidth="1"/>
    <col min="13846" max="13846" width="11.5703125" bestFit="1" customWidth="1"/>
    <col min="13847" max="13850" width="11.85546875" bestFit="1" customWidth="1"/>
    <col min="13851" max="13851" width="11.5703125" bestFit="1" customWidth="1"/>
    <col min="13852" max="13852" width="11.85546875" bestFit="1" customWidth="1"/>
    <col min="13853" max="13853" width="11.28515625" bestFit="1" customWidth="1"/>
    <col min="14082" max="14082" width="6.42578125" customWidth="1"/>
    <col min="14083" max="14083" width="62.7109375" bestFit="1" customWidth="1"/>
    <col min="14084" max="14084" width="15.7109375" customWidth="1"/>
    <col min="14085" max="14085" width="12.85546875" bestFit="1" customWidth="1"/>
    <col min="14086" max="14086" width="14.28515625" bestFit="1" customWidth="1"/>
    <col min="14087" max="14092" width="16.140625" bestFit="1" customWidth="1"/>
    <col min="14093" max="14093" width="17.42578125" bestFit="1" customWidth="1"/>
    <col min="14094" max="14097" width="16.140625" bestFit="1" customWidth="1"/>
    <col min="14098" max="14098" width="7.28515625" customWidth="1"/>
    <col min="14099" max="14099" width="16.28515625" customWidth="1"/>
    <col min="14100" max="14100" width="11.85546875" bestFit="1" customWidth="1"/>
    <col min="14101" max="14101" width="12.140625" bestFit="1" customWidth="1"/>
    <col min="14102" max="14102" width="11.5703125" bestFit="1" customWidth="1"/>
    <col min="14103" max="14106" width="11.85546875" bestFit="1" customWidth="1"/>
    <col min="14107" max="14107" width="11.5703125" bestFit="1" customWidth="1"/>
    <col min="14108" max="14108" width="11.85546875" bestFit="1" customWidth="1"/>
    <col min="14109" max="14109" width="11.28515625" bestFit="1" customWidth="1"/>
    <col min="14338" max="14338" width="6.42578125" customWidth="1"/>
    <col min="14339" max="14339" width="62.7109375" bestFit="1" customWidth="1"/>
    <col min="14340" max="14340" width="15.7109375" customWidth="1"/>
    <col min="14341" max="14341" width="12.85546875" bestFit="1" customWidth="1"/>
    <col min="14342" max="14342" width="14.28515625" bestFit="1" customWidth="1"/>
    <col min="14343" max="14348" width="16.140625" bestFit="1" customWidth="1"/>
    <col min="14349" max="14349" width="17.42578125" bestFit="1" customWidth="1"/>
    <col min="14350" max="14353" width="16.140625" bestFit="1" customWidth="1"/>
    <col min="14354" max="14354" width="7.28515625" customWidth="1"/>
    <col min="14355" max="14355" width="16.28515625" customWidth="1"/>
    <col min="14356" max="14356" width="11.85546875" bestFit="1" customWidth="1"/>
    <col min="14357" max="14357" width="12.140625" bestFit="1" customWidth="1"/>
    <col min="14358" max="14358" width="11.5703125" bestFit="1" customWidth="1"/>
    <col min="14359" max="14362" width="11.85546875" bestFit="1" customWidth="1"/>
    <col min="14363" max="14363" width="11.5703125" bestFit="1" customWidth="1"/>
    <col min="14364" max="14364" width="11.85546875" bestFit="1" customWidth="1"/>
    <col min="14365" max="14365" width="11.28515625" bestFit="1" customWidth="1"/>
    <col min="14594" max="14594" width="6.42578125" customWidth="1"/>
    <col min="14595" max="14595" width="62.7109375" bestFit="1" customWidth="1"/>
    <col min="14596" max="14596" width="15.7109375" customWidth="1"/>
    <col min="14597" max="14597" width="12.85546875" bestFit="1" customWidth="1"/>
    <col min="14598" max="14598" width="14.28515625" bestFit="1" customWidth="1"/>
    <col min="14599" max="14604" width="16.140625" bestFit="1" customWidth="1"/>
    <col min="14605" max="14605" width="17.42578125" bestFit="1" customWidth="1"/>
    <col min="14606" max="14609" width="16.140625" bestFit="1" customWidth="1"/>
    <col min="14610" max="14610" width="7.28515625" customWidth="1"/>
    <col min="14611" max="14611" width="16.28515625" customWidth="1"/>
    <col min="14612" max="14612" width="11.85546875" bestFit="1" customWidth="1"/>
    <col min="14613" max="14613" width="12.140625" bestFit="1" customWidth="1"/>
    <col min="14614" max="14614" width="11.5703125" bestFit="1" customWidth="1"/>
    <col min="14615" max="14618" width="11.85546875" bestFit="1" customWidth="1"/>
    <col min="14619" max="14619" width="11.5703125" bestFit="1" customWidth="1"/>
    <col min="14620" max="14620" width="11.85546875" bestFit="1" customWidth="1"/>
    <col min="14621" max="14621" width="11.28515625" bestFit="1" customWidth="1"/>
    <col min="14850" max="14850" width="6.42578125" customWidth="1"/>
    <col min="14851" max="14851" width="62.7109375" bestFit="1" customWidth="1"/>
    <col min="14852" max="14852" width="15.7109375" customWidth="1"/>
    <col min="14853" max="14853" width="12.85546875" bestFit="1" customWidth="1"/>
    <col min="14854" max="14854" width="14.28515625" bestFit="1" customWidth="1"/>
    <col min="14855" max="14860" width="16.140625" bestFit="1" customWidth="1"/>
    <col min="14861" max="14861" width="17.42578125" bestFit="1" customWidth="1"/>
    <col min="14862" max="14865" width="16.140625" bestFit="1" customWidth="1"/>
    <col min="14866" max="14866" width="7.28515625" customWidth="1"/>
    <col min="14867" max="14867" width="16.28515625" customWidth="1"/>
    <col min="14868" max="14868" width="11.85546875" bestFit="1" customWidth="1"/>
    <col min="14869" max="14869" width="12.140625" bestFit="1" customWidth="1"/>
    <col min="14870" max="14870" width="11.5703125" bestFit="1" customWidth="1"/>
    <col min="14871" max="14874" width="11.85546875" bestFit="1" customWidth="1"/>
    <col min="14875" max="14875" width="11.5703125" bestFit="1" customWidth="1"/>
    <col min="14876" max="14876" width="11.85546875" bestFit="1" customWidth="1"/>
    <col min="14877" max="14877" width="11.28515625" bestFit="1" customWidth="1"/>
    <col min="15106" max="15106" width="6.42578125" customWidth="1"/>
    <col min="15107" max="15107" width="62.7109375" bestFit="1" customWidth="1"/>
    <col min="15108" max="15108" width="15.7109375" customWidth="1"/>
    <col min="15109" max="15109" width="12.85546875" bestFit="1" customWidth="1"/>
    <col min="15110" max="15110" width="14.28515625" bestFit="1" customWidth="1"/>
    <col min="15111" max="15116" width="16.140625" bestFit="1" customWidth="1"/>
    <col min="15117" max="15117" width="17.42578125" bestFit="1" customWidth="1"/>
    <col min="15118" max="15121" width="16.140625" bestFit="1" customWidth="1"/>
    <col min="15122" max="15122" width="7.28515625" customWidth="1"/>
    <col min="15123" max="15123" width="16.28515625" customWidth="1"/>
    <col min="15124" max="15124" width="11.85546875" bestFit="1" customWidth="1"/>
    <col min="15125" max="15125" width="12.140625" bestFit="1" customWidth="1"/>
    <col min="15126" max="15126" width="11.5703125" bestFit="1" customWidth="1"/>
    <col min="15127" max="15130" width="11.85546875" bestFit="1" customWidth="1"/>
    <col min="15131" max="15131" width="11.5703125" bestFit="1" customWidth="1"/>
    <col min="15132" max="15132" width="11.85546875" bestFit="1" customWidth="1"/>
    <col min="15133" max="15133" width="11.28515625" bestFit="1" customWidth="1"/>
    <col min="15362" max="15362" width="6.42578125" customWidth="1"/>
    <col min="15363" max="15363" width="62.7109375" bestFit="1" customWidth="1"/>
    <col min="15364" max="15364" width="15.7109375" customWidth="1"/>
    <col min="15365" max="15365" width="12.85546875" bestFit="1" customWidth="1"/>
    <col min="15366" max="15366" width="14.28515625" bestFit="1" customWidth="1"/>
    <col min="15367" max="15372" width="16.140625" bestFit="1" customWidth="1"/>
    <col min="15373" max="15373" width="17.42578125" bestFit="1" customWidth="1"/>
    <col min="15374" max="15377" width="16.140625" bestFit="1" customWidth="1"/>
    <col min="15378" max="15378" width="7.28515625" customWidth="1"/>
    <col min="15379" max="15379" width="16.28515625" customWidth="1"/>
    <col min="15380" max="15380" width="11.85546875" bestFit="1" customWidth="1"/>
    <col min="15381" max="15381" width="12.140625" bestFit="1" customWidth="1"/>
    <col min="15382" max="15382" width="11.5703125" bestFit="1" customWidth="1"/>
    <col min="15383" max="15386" width="11.85546875" bestFit="1" customWidth="1"/>
    <col min="15387" max="15387" width="11.5703125" bestFit="1" customWidth="1"/>
    <col min="15388" max="15388" width="11.85546875" bestFit="1" customWidth="1"/>
    <col min="15389" max="15389" width="11.28515625" bestFit="1" customWidth="1"/>
    <col min="15618" max="15618" width="6.42578125" customWidth="1"/>
    <col min="15619" max="15619" width="62.7109375" bestFit="1" customWidth="1"/>
    <col min="15620" max="15620" width="15.7109375" customWidth="1"/>
    <col min="15621" max="15621" width="12.85546875" bestFit="1" customWidth="1"/>
    <col min="15622" max="15622" width="14.28515625" bestFit="1" customWidth="1"/>
    <col min="15623" max="15628" width="16.140625" bestFit="1" customWidth="1"/>
    <col min="15629" max="15629" width="17.42578125" bestFit="1" customWidth="1"/>
    <col min="15630" max="15633" width="16.140625" bestFit="1" customWidth="1"/>
    <col min="15634" max="15634" width="7.28515625" customWidth="1"/>
    <col min="15635" max="15635" width="16.28515625" customWidth="1"/>
    <col min="15636" max="15636" width="11.85546875" bestFit="1" customWidth="1"/>
    <col min="15637" max="15637" width="12.140625" bestFit="1" customWidth="1"/>
    <col min="15638" max="15638" width="11.5703125" bestFit="1" customWidth="1"/>
    <col min="15639" max="15642" width="11.85546875" bestFit="1" customWidth="1"/>
    <col min="15643" max="15643" width="11.5703125" bestFit="1" customWidth="1"/>
    <col min="15644" max="15644" width="11.85546875" bestFit="1" customWidth="1"/>
    <col min="15645" max="15645" width="11.28515625" bestFit="1" customWidth="1"/>
    <col min="15874" max="15874" width="6.42578125" customWidth="1"/>
    <col min="15875" max="15875" width="62.7109375" bestFit="1" customWidth="1"/>
    <col min="15876" max="15876" width="15.7109375" customWidth="1"/>
    <col min="15877" max="15877" width="12.85546875" bestFit="1" customWidth="1"/>
    <col min="15878" max="15878" width="14.28515625" bestFit="1" customWidth="1"/>
    <col min="15879" max="15884" width="16.140625" bestFit="1" customWidth="1"/>
    <col min="15885" max="15885" width="17.42578125" bestFit="1" customWidth="1"/>
    <col min="15886" max="15889" width="16.140625" bestFit="1" customWidth="1"/>
    <col min="15890" max="15890" width="7.28515625" customWidth="1"/>
    <col min="15891" max="15891" width="16.28515625" customWidth="1"/>
    <col min="15892" max="15892" width="11.85546875" bestFit="1" customWidth="1"/>
    <col min="15893" max="15893" width="12.140625" bestFit="1" customWidth="1"/>
    <col min="15894" max="15894" width="11.5703125" bestFit="1" customWidth="1"/>
    <col min="15895" max="15898" width="11.85546875" bestFit="1" customWidth="1"/>
    <col min="15899" max="15899" width="11.5703125" bestFit="1" customWidth="1"/>
    <col min="15900" max="15900" width="11.85546875" bestFit="1" customWidth="1"/>
    <col min="15901" max="15901" width="11.28515625" bestFit="1" customWidth="1"/>
    <col min="16130" max="16130" width="6.42578125" customWidth="1"/>
    <col min="16131" max="16131" width="62.7109375" bestFit="1" customWidth="1"/>
    <col min="16132" max="16132" width="15.7109375" customWidth="1"/>
    <col min="16133" max="16133" width="12.85546875" bestFit="1" customWidth="1"/>
    <col min="16134" max="16134" width="14.28515625" bestFit="1" customWidth="1"/>
    <col min="16135" max="16140" width="16.140625" bestFit="1" customWidth="1"/>
    <col min="16141" max="16141" width="17.42578125" bestFit="1" customWidth="1"/>
    <col min="16142" max="16145" width="16.140625" bestFit="1" customWidth="1"/>
    <col min="16146" max="16146" width="7.28515625" customWidth="1"/>
    <col min="16147" max="16147" width="16.28515625" customWidth="1"/>
    <col min="16148" max="16148" width="11.85546875" bestFit="1" customWidth="1"/>
    <col min="16149" max="16149" width="12.140625" bestFit="1" customWidth="1"/>
    <col min="16150" max="16150" width="11.5703125" bestFit="1" customWidth="1"/>
    <col min="16151" max="16154" width="11.85546875" bestFit="1" customWidth="1"/>
    <col min="16155" max="16155" width="11.5703125" bestFit="1" customWidth="1"/>
    <col min="16156" max="16156" width="11.85546875" bestFit="1" customWidth="1"/>
    <col min="16157" max="16157" width="11.28515625" bestFit="1" customWidth="1"/>
  </cols>
  <sheetData>
    <row r="1" spans="2:29" s="134" customFormat="1" ht="20.25" x14ac:dyDescent="0.25">
      <c r="B1" s="232"/>
      <c r="C1" s="233"/>
      <c r="D1" s="233"/>
      <c r="E1" s="233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8"/>
      <c r="R1" s="133"/>
    </row>
    <row r="2" spans="2:29" s="134" customFormat="1" ht="18" customHeight="1" x14ac:dyDescent="0.25">
      <c r="B2" s="226" t="s">
        <v>1005</v>
      </c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8"/>
      <c r="R2" s="135"/>
    </row>
    <row r="3" spans="2:29" s="134" customFormat="1" x14ac:dyDescent="0.25">
      <c r="B3" s="234"/>
      <c r="C3" s="235"/>
      <c r="D3" s="235"/>
      <c r="E3" s="235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59"/>
    </row>
    <row r="4" spans="2:29" s="134" customFormat="1" ht="18" customHeight="1" x14ac:dyDescent="0.25">
      <c r="B4" s="185" t="s">
        <v>982</v>
      </c>
      <c r="C4" s="186"/>
      <c r="D4" s="186"/>
      <c r="E4" s="186"/>
      <c r="F4" s="186"/>
      <c r="G4" s="186"/>
      <c r="H4" s="137"/>
      <c r="I4" s="137"/>
      <c r="J4" s="137"/>
      <c r="K4" s="138"/>
      <c r="L4" s="138"/>
      <c r="M4" s="138"/>
      <c r="N4" s="135"/>
      <c r="O4" s="225"/>
      <c r="P4" s="225"/>
      <c r="Q4" s="160"/>
      <c r="R4" s="135"/>
    </row>
    <row r="5" spans="2:29" s="134" customFormat="1" ht="18" customHeight="1" x14ac:dyDescent="0.25">
      <c r="B5" s="185" t="s">
        <v>983</v>
      </c>
      <c r="C5" s="186"/>
      <c r="D5" s="186"/>
      <c r="E5" s="186"/>
      <c r="F5" s="186"/>
      <c r="G5" s="186"/>
      <c r="H5" s="138"/>
      <c r="I5" s="138"/>
      <c r="J5" s="139"/>
      <c r="K5" s="138"/>
      <c r="L5" s="138"/>
      <c r="M5" s="138"/>
      <c r="N5" s="135"/>
      <c r="O5" s="225"/>
      <c r="P5" s="225"/>
      <c r="Q5" s="160"/>
      <c r="R5" s="135"/>
    </row>
    <row r="6" spans="2:29" s="134" customFormat="1" ht="18" customHeight="1" x14ac:dyDescent="0.25">
      <c r="B6" s="185" t="s">
        <v>1000</v>
      </c>
      <c r="C6" s="186"/>
      <c r="D6" s="186"/>
      <c r="E6" s="186"/>
      <c r="F6" s="186"/>
      <c r="G6" s="186"/>
      <c r="H6" s="138"/>
      <c r="I6" s="138"/>
      <c r="J6" s="139"/>
      <c r="K6" s="138"/>
      <c r="L6" s="138"/>
      <c r="M6" s="138"/>
      <c r="N6" s="135"/>
      <c r="O6" s="135"/>
      <c r="P6" s="135"/>
      <c r="Q6" s="160"/>
      <c r="R6" s="135"/>
    </row>
    <row r="7" spans="2:29" s="134" customFormat="1" x14ac:dyDescent="0.25">
      <c r="B7" s="236"/>
      <c r="C7" s="237"/>
      <c r="D7" s="237"/>
      <c r="E7" s="140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61"/>
    </row>
    <row r="8" spans="2:29" s="146" customFormat="1" ht="15" x14ac:dyDescent="0.25">
      <c r="B8" s="162" t="s">
        <v>984</v>
      </c>
      <c r="C8" s="142" t="s">
        <v>985</v>
      </c>
      <c r="D8" s="143" t="s">
        <v>986</v>
      </c>
      <c r="E8" s="144" t="s">
        <v>987</v>
      </c>
      <c r="F8" s="144" t="s">
        <v>988</v>
      </c>
      <c r="G8" s="144" t="s">
        <v>989</v>
      </c>
      <c r="H8" s="144" t="s">
        <v>990</v>
      </c>
      <c r="I8" s="144" t="s">
        <v>991</v>
      </c>
      <c r="J8" s="144" t="s">
        <v>992</v>
      </c>
      <c r="K8" s="144" t="s">
        <v>993</v>
      </c>
      <c r="L8" s="144" t="s">
        <v>994</v>
      </c>
      <c r="M8" s="144" t="s">
        <v>995</v>
      </c>
      <c r="N8" s="144" t="s">
        <v>996</v>
      </c>
      <c r="O8" s="144" t="s">
        <v>997</v>
      </c>
      <c r="P8" s="144" t="s">
        <v>998</v>
      </c>
      <c r="Q8" s="163" t="s">
        <v>569</v>
      </c>
      <c r="R8" s="145"/>
    </row>
    <row r="9" spans="2:29" ht="15.75" x14ac:dyDescent="0.25">
      <c r="B9" s="229" t="str">
        <f>Planilha2!B11</f>
        <v>1.0</v>
      </c>
      <c r="C9" s="230" t="str">
        <f>Planilha2!D11</f>
        <v xml:space="preserve">Serviço técnico especializado </v>
      </c>
      <c r="D9" s="231">
        <f>Planilha2!H11</f>
        <v>0</v>
      </c>
      <c r="E9" s="147">
        <f>E10*$D$9</f>
        <v>0</v>
      </c>
      <c r="F9" s="147">
        <f t="shared" ref="F9:P9" si="0">F10*$D$9</f>
        <v>0</v>
      </c>
      <c r="G9" s="147">
        <f t="shared" si="0"/>
        <v>0</v>
      </c>
      <c r="H9" s="147">
        <f t="shared" si="0"/>
        <v>0</v>
      </c>
      <c r="I9" s="147">
        <f t="shared" si="0"/>
        <v>0</v>
      </c>
      <c r="J9" s="147">
        <f t="shared" si="0"/>
        <v>0</v>
      </c>
      <c r="K9" s="147">
        <f t="shared" si="0"/>
        <v>0</v>
      </c>
      <c r="L9" s="147">
        <f t="shared" si="0"/>
        <v>0</v>
      </c>
      <c r="M9" s="147">
        <f t="shared" si="0"/>
        <v>0</v>
      </c>
      <c r="N9" s="147">
        <f t="shared" si="0"/>
        <v>0</v>
      </c>
      <c r="O9" s="147">
        <f t="shared" si="0"/>
        <v>0</v>
      </c>
      <c r="P9" s="147">
        <f t="shared" si="0"/>
        <v>0</v>
      </c>
      <c r="Q9" s="164">
        <f t="shared" ref="Q9:Q34" si="1">SUM(E9:P9)</f>
        <v>0</v>
      </c>
    </row>
    <row r="10" spans="2:29" ht="15.75" x14ac:dyDescent="0.25">
      <c r="B10" s="229"/>
      <c r="C10" s="230"/>
      <c r="D10" s="231"/>
      <c r="E10" s="149"/>
      <c r="F10" s="149">
        <v>0.5</v>
      </c>
      <c r="G10" s="149"/>
      <c r="H10" s="149"/>
      <c r="I10" s="149"/>
      <c r="J10" s="149"/>
      <c r="K10" s="149"/>
      <c r="L10" s="149"/>
      <c r="M10" s="149"/>
      <c r="N10" s="149"/>
      <c r="O10" s="149">
        <v>0.5</v>
      </c>
      <c r="P10" s="149"/>
      <c r="Q10" s="165">
        <f t="shared" si="1"/>
        <v>1</v>
      </c>
    </row>
    <row r="11" spans="2:29" ht="15.75" x14ac:dyDescent="0.25">
      <c r="B11" s="229" t="str">
        <f>Planilha2!B14</f>
        <v>2.0</v>
      </c>
      <c r="C11" s="230" t="str">
        <f>Planilha2!D14</f>
        <v>Início, apoio e administração da obra</v>
      </c>
      <c r="D11" s="231">
        <f>Planilha2!H14</f>
        <v>0</v>
      </c>
      <c r="E11" s="147">
        <f>E12*$D$11</f>
        <v>0</v>
      </c>
      <c r="F11" s="147">
        <f t="shared" ref="F11:P11" si="2">F12*$D$11</f>
        <v>0</v>
      </c>
      <c r="G11" s="147">
        <f t="shared" si="2"/>
        <v>0</v>
      </c>
      <c r="H11" s="147">
        <f t="shared" si="2"/>
        <v>0</v>
      </c>
      <c r="I11" s="147">
        <f t="shared" si="2"/>
        <v>0</v>
      </c>
      <c r="J11" s="147">
        <f t="shared" si="2"/>
        <v>0</v>
      </c>
      <c r="K11" s="147">
        <f t="shared" si="2"/>
        <v>0</v>
      </c>
      <c r="L11" s="147">
        <f t="shared" si="2"/>
        <v>0</v>
      </c>
      <c r="M11" s="147">
        <f t="shared" si="2"/>
        <v>0</v>
      </c>
      <c r="N11" s="147">
        <f t="shared" si="2"/>
        <v>0</v>
      </c>
      <c r="O11" s="147">
        <f t="shared" si="2"/>
        <v>0</v>
      </c>
      <c r="P11" s="147">
        <f t="shared" si="2"/>
        <v>0</v>
      </c>
      <c r="Q11" s="164">
        <f t="shared" si="1"/>
        <v>0</v>
      </c>
    </row>
    <row r="12" spans="2:29" ht="15.75" x14ac:dyDescent="0.25">
      <c r="B12" s="229"/>
      <c r="C12" s="230"/>
      <c r="D12" s="231"/>
      <c r="E12" s="149">
        <v>0.1</v>
      </c>
      <c r="F12" s="149">
        <v>0.15</v>
      </c>
      <c r="G12" s="149">
        <v>0.2</v>
      </c>
      <c r="H12" s="149">
        <v>0.2</v>
      </c>
      <c r="I12" s="149">
        <v>0.15</v>
      </c>
      <c r="J12" s="149">
        <v>0.1</v>
      </c>
      <c r="K12" s="149">
        <v>0.1</v>
      </c>
      <c r="L12" s="149"/>
      <c r="M12" s="149"/>
      <c r="N12" s="149"/>
      <c r="O12" s="149"/>
      <c r="P12" s="149"/>
      <c r="Q12" s="165">
        <f t="shared" si="1"/>
        <v>1</v>
      </c>
    </row>
    <row r="13" spans="2:29" ht="15.75" x14ac:dyDescent="0.25">
      <c r="B13" s="229" t="str">
        <f>Planilha2!B24</f>
        <v>3.0</v>
      </c>
      <c r="C13" s="238" t="str">
        <f>Planilha2!D24</f>
        <v>Fundação</v>
      </c>
      <c r="D13" s="231">
        <f>Planilha2!H24</f>
        <v>0</v>
      </c>
      <c r="E13" s="147">
        <f>E14*$D$13</f>
        <v>0</v>
      </c>
      <c r="F13" s="147">
        <f t="shared" ref="F13:P13" si="3">F14*$D$13</f>
        <v>0</v>
      </c>
      <c r="G13" s="147">
        <f t="shared" si="3"/>
        <v>0</v>
      </c>
      <c r="H13" s="147">
        <f t="shared" si="3"/>
        <v>0</v>
      </c>
      <c r="I13" s="147">
        <f t="shared" si="3"/>
        <v>0</v>
      </c>
      <c r="J13" s="147">
        <f t="shared" si="3"/>
        <v>0</v>
      </c>
      <c r="K13" s="147">
        <f t="shared" si="3"/>
        <v>0</v>
      </c>
      <c r="L13" s="147">
        <f t="shared" si="3"/>
        <v>0</v>
      </c>
      <c r="M13" s="147">
        <f t="shared" si="3"/>
        <v>0</v>
      </c>
      <c r="N13" s="147">
        <f t="shared" si="3"/>
        <v>0</v>
      </c>
      <c r="O13" s="147">
        <f t="shared" si="3"/>
        <v>0</v>
      </c>
      <c r="P13" s="147">
        <f t="shared" si="3"/>
        <v>0</v>
      </c>
      <c r="Q13" s="164">
        <f t="shared" si="1"/>
        <v>0</v>
      </c>
    </row>
    <row r="14" spans="2:29" ht="15.75" x14ac:dyDescent="0.25">
      <c r="B14" s="229"/>
      <c r="C14" s="238"/>
      <c r="D14" s="231"/>
      <c r="E14" s="149">
        <v>0.05</v>
      </c>
      <c r="F14" s="149">
        <v>0.15</v>
      </c>
      <c r="G14" s="149">
        <v>0.2</v>
      </c>
      <c r="H14" s="149">
        <v>0.3</v>
      </c>
      <c r="I14" s="149">
        <v>0.3</v>
      </c>
      <c r="J14" s="149"/>
      <c r="K14" s="149"/>
      <c r="L14" s="149"/>
      <c r="M14" s="149"/>
      <c r="N14" s="149"/>
      <c r="O14" s="149"/>
      <c r="P14" s="149"/>
      <c r="Q14" s="165">
        <f t="shared" si="1"/>
        <v>1</v>
      </c>
    </row>
    <row r="15" spans="2:29" ht="15.75" x14ac:dyDescent="0.25">
      <c r="B15" s="229" t="str">
        <f>Planilha2!B29</f>
        <v>4.0</v>
      </c>
      <c r="C15" s="238" t="str">
        <f>Planilha2!D29</f>
        <v>Estrutura</v>
      </c>
      <c r="D15" s="231">
        <f>Planilha2!H29</f>
        <v>0</v>
      </c>
      <c r="E15" s="147">
        <f>E16*$D$15</f>
        <v>0</v>
      </c>
      <c r="F15" s="147">
        <f t="shared" ref="F15:P15" si="4">F16*$D$15</f>
        <v>0</v>
      </c>
      <c r="G15" s="147">
        <f t="shared" si="4"/>
        <v>0</v>
      </c>
      <c r="H15" s="147">
        <f t="shared" si="4"/>
        <v>0</v>
      </c>
      <c r="I15" s="147">
        <f t="shared" si="4"/>
        <v>0</v>
      </c>
      <c r="J15" s="147">
        <f t="shared" si="4"/>
        <v>0</v>
      </c>
      <c r="K15" s="147">
        <f t="shared" si="4"/>
        <v>0</v>
      </c>
      <c r="L15" s="147">
        <f t="shared" si="4"/>
        <v>0</v>
      </c>
      <c r="M15" s="147">
        <f t="shared" si="4"/>
        <v>0</v>
      </c>
      <c r="N15" s="147">
        <f t="shared" si="4"/>
        <v>0</v>
      </c>
      <c r="O15" s="147">
        <f t="shared" si="4"/>
        <v>0</v>
      </c>
      <c r="P15" s="147">
        <f t="shared" si="4"/>
        <v>0</v>
      </c>
      <c r="Q15" s="164">
        <f t="shared" si="1"/>
        <v>0</v>
      </c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</row>
    <row r="16" spans="2:29" ht="15.75" x14ac:dyDescent="0.25">
      <c r="B16" s="229"/>
      <c r="C16" s="238"/>
      <c r="D16" s="231"/>
      <c r="E16" s="149"/>
      <c r="F16" s="149">
        <v>0.1</v>
      </c>
      <c r="G16" s="149">
        <v>0.15</v>
      </c>
      <c r="H16" s="149">
        <v>0.3</v>
      </c>
      <c r="I16" s="149">
        <v>0.2</v>
      </c>
      <c r="J16" s="149">
        <v>0.25</v>
      </c>
      <c r="K16" s="149"/>
      <c r="L16" s="149"/>
      <c r="M16" s="149"/>
      <c r="N16" s="149"/>
      <c r="O16" s="149"/>
      <c r="P16" s="149"/>
      <c r="Q16" s="165">
        <f t="shared" si="1"/>
        <v>1</v>
      </c>
    </row>
    <row r="17" spans="2:24" ht="15.75" x14ac:dyDescent="0.25">
      <c r="B17" s="229" t="str">
        <f>Planilha2!B33</f>
        <v>5.0</v>
      </c>
      <c r="C17" s="238" t="str">
        <f>Planilha2!D33</f>
        <v>Administração Local</v>
      </c>
      <c r="D17" s="231">
        <f>Planilha2!H33</f>
        <v>0</v>
      </c>
      <c r="E17" s="147">
        <f>E18*$D$17</f>
        <v>0</v>
      </c>
      <c r="F17" s="147">
        <f t="shared" ref="F17:P17" si="5">F18*$D$17</f>
        <v>0</v>
      </c>
      <c r="G17" s="147">
        <f t="shared" si="5"/>
        <v>0</v>
      </c>
      <c r="H17" s="147">
        <f t="shared" si="5"/>
        <v>0</v>
      </c>
      <c r="I17" s="147">
        <f t="shared" si="5"/>
        <v>0</v>
      </c>
      <c r="J17" s="147">
        <f t="shared" si="5"/>
        <v>0</v>
      </c>
      <c r="K17" s="147">
        <f t="shared" si="5"/>
        <v>0</v>
      </c>
      <c r="L17" s="147">
        <f t="shared" si="5"/>
        <v>0</v>
      </c>
      <c r="M17" s="147">
        <f t="shared" si="5"/>
        <v>0</v>
      </c>
      <c r="N17" s="147">
        <f t="shared" si="5"/>
        <v>0</v>
      </c>
      <c r="O17" s="147">
        <f t="shared" si="5"/>
        <v>0</v>
      </c>
      <c r="P17" s="147">
        <f t="shared" si="5"/>
        <v>0</v>
      </c>
      <c r="Q17" s="164">
        <f t="shared" si="1"/>
        <v>0</v>
      </c>
      <c r="S17" s="150"/>
      <c r="T17" s="150"/>
      <c r="U17" s="150"/>
      <c r="V17" s="150"/>
    </row>
    <row r="18" spans="2:24" ht="15.75" x14ac:dyDescent="0.25">
      <c r="B18" s="229"/>
      <c r="C18" s="238"/>
      <c r="D18" s="231"/>
      <c r="E18" s="149">
        <v>8.3299999999999999E-2</v>
      </c>
      <c r="F18" s="149">
        <v>8.3299999999999999E-2</v>
      </c>
      <c r="G18" s="149">
        <v>8.3299999999999999E-2</v>
      </c>
      <c r="H18" s="149">
        <v>8.3299999999999999E-2</v>
      </c>
      <c r="I18" s="149">
        <v>8.3299999999999999E-2</v>
      </c>
      <c r="J18" s="149">
        <v>8.3299999999999999E-2</v>
      </c>
      <c r="K18" s="149">
        <v>8.3299999999999999E-2</v>
      </c>
      <c r="L18" s="149">
        <v>8.3299999999999999E-2</v>
      </c>
      <c r="M18" s="149">
        <v>8.3299999999999999E-2</v>
      </c>
      <c r="N18" s="149">
        <v>8.3299999999999999E-2</v>
      </c>
      <c r="O18" s="149">
        <v>8.3299999999999999E-2</v>
      </c>
      <c r="P18" s="149">
        <v>8.3699999999999997E-2</v>
      </c>
      <c r="Q18" s="165">
        <f t="shared" si="1"/>
        <v>1</v>
      </c>
    </row>
    <row r="19" spans="2:24" ht="15.75" x14ac:dyDescent="0.25">
      <c r="B19" s="229" t="str">
        <f>Planilha2!B35</f>
        <v>6.0</v>
      </c>
      <c r="C19" s="238" t="str">
        <f>Planilha2!D35</f>
        <v xml:space="preserve">Remoção de entulho  </v>
      </c>
      <c r="D19" s="231">
        <f>Planilha2!H35</f>
        <v>0</v>
      </c>
      <c r="E19" s="147">
        <f>E20*$D$19</f>
        <v>0</v>
      </c>
      <c r="F19" s="147">
        <f t="shared" ref="F19:P19" si="6">F20*$D$19</f>
        <v>0</v>
      </c>
      <c r="G19" s="147">
        <f t="shared" si="6"/>
        <v>0</v>
      </c>
      <c r="H19" s="147">
        <f t="shared" si="6"/>
        <v>0</v>
      </c>
      <c r="I19" s="147">
        <f t="shared" si="6"/>
        <v>0</v>
      </c>
      <c r="J19" s="147">
        <f t="shared" si="6"/>
        <v>0</v>
      </c>
      <c r="K19" s="147">
        <f t="shared" si="6"/>
        <v>0</v>
      </c>
      <c r="L19" s="147">
        <f t="shared" si="6"/>
        <v>0</v>
      </c>
      <c r="M19" s="147">
        <f t="shared" si="6"/>
        <v>0</v>
      </c>
      <c r="N19" s="147">
        <f t="shared" si="6"/>
        <v>0</v>
      </c>
      <c r="O19" s="147">
        <f t="shared" si="6"/>
        <v>0</v>
      </c>
      <c r="P19" s="147">
        <f t="shared" si="6"/>
        <v>0</v>
      </c>
      <c r="Q19" s="164">
        <f t="shared" si="1"/>
        <v>0</v>
      </c>
    </row>
    <row r="20" spans="2:24" ht="15.75" x14ac:dyDescent="0.25">
      <c r="B20" s="229"/>
      <c r="C20" s="238"/>
      <c r="D20" s="231"/>
      <c r="E20" s="149">
        <v>8.3299999999999999E-2</v>
      </c>
      <c r="F20" s="149">
        <v>8.3299999999999999E-2</v>
      </c>
      <c r="G20" s="149">
        <v>8.3299999999999999E-2</v>
      </c>
      <c r="H20" s="149">
        <v>8.3299999999999999E-2</v>
      </c>
      <c r="I20" s="149">
        <v>8.3299999999999999E-2</v>
      </c>
      <c r="J20" s="149">
        <v>8.3299999999999999E-2</v>
      </c>
      <c r="K20" s="149">
        <v>8.3299999999999999E-2</v>
      </c>
      <c r="L20" s="149">
        <v>8.3299999999999999E-2</v>
      </c>
      <c r="M20" s="149">
        <v>8.3299999999999999E-2</v>
      </c>
      <c r="N20" s="149">
        <v>8.3299999999999999E-2</v>
      </c>
      <c r="O20" s="149">
        <v>8.3299999999999999E-2</v>
      </c>
      <c r="P20" s="149">
        <v>8.3699999999999997E-2</v>
      </c>
      <c r="Q20" s="165">
        <f t="shared" si="1"/>
        <v>1</v>
      </c>
    </row>
    <row r="21" spans="2:24" ht="15.75" x14ac:dyDescent="0.25">
      <c r="B21" s="229" t="str">
        <f>Planilha2!B38</f>
        <v>7.0</v>
      </c>
      <c r="C21" s="238" t="str">
        <f>Planilha2!D38</f>
        <v>Cobertura</v>
      </c>
      <c r="D21" s="231">
        <f>Planilha2!H38</f>
        <v>0</v>
      </c>
      <c r="E21" s="147">
        <f>E22*$D$21</f>
        <v>0</v>
      </c>
      <c r="F21" s="147">
        <f t="shared" ref="F21:P21" si="7">F22*$D$21</f>
        <v>0</v>
      </c>
      <c r="G21" s="147">
        <f t="shared" si="7"/>
        <v>0</v>
      </c>
      <c r="H21" s="147">
        <f t="shared" si="7"/>
        <v>0</v>
      </c>
      <c r="I21" s="147">
        <f t="shared" si="7"/>
        <v>0</v>
      </c>
      <c r="J21" s="147">
        <f t="shared" si="7"/>
        <v>0</v>
      </c>
      <c r="K21" s="147">
        <f t="shared" si="7"/>
        <v>0</v>
      </c>
      <c r="L21" s="147">
        <f t="shared" si="7"/>
        <v>0</v>
      </c>
      <c r="M21" s="147">
        <f t="shared" si="7"/>
        <v>0</v>
      </c>
      <c r="N21" s="147">
        <f t="shared" si="7"/>
        <v>0</v>
      </c>
      <c r="O21" s="147">
        <f t="shared" si="7"/>
        <v>0</v>
      </c>
      <c r="P21" s="147">
        <f t="shared" si="7"/>
        <v>0</v>
      </c>
      <c r="Q21" s="164">
        <f t="shared" si="1"/>
        <v>0</v>
      </c>
    </row>
    <row r="22" spans="2:24" ht="15.75" x14ac:dyDescent="0.25">
      <c r="B22" s="229"/>
      <c r="C22" s="238"/>
      <c r="D22" s="231"/>
      <c r="E22" s="149"/>
      <c r="F22" s="149">
        <v>0.15</v>
      </c>
      <c r="G22" s="149">
        <v>0.2</v>
      </c>
      <c r="H22" s="149">
        <v>0.2</v>
      </c>
      <c r="I22" s="149">
        <v>0.2</v>
      </c>
      <c r="J22" s="149">
        <v>0.15</v>
      </c>
      <c r="K22" s="149">
        <v>0.1</v>
      </c>
      <c r="L22" s="149"/>
      <c r="M22" s="149"/>
      <c r="N22" s="149"/>
      <c r="O22" s="149"/>
      <c r="P22" s="149"/>
      <c r="Q22" s="165">
        <f t="shared" si="1"/>
        <v>1</v>
      </c>
    </row>
    <row r="23" spans="2:24" ht="15.75" x14ac:dyDescent="0.25">
      <c r="B23" s="229" t="str">
        <f>Planilha2!B44</f>
        <v>8.0</v>
      </c>
      <c r="C23" s="238" t="str">
        <f>Planilha2!D44</f>
        <v>Forro / Divisórias</v>
      </c>
      <c r="D23" s="231">
        <f>Planilha2!H44</f>
        <v>0</v>
      </c>
      <c r="E23" s="147">
        <f>E24*$D$23</f>
        <v>0</v>
      </c>
      <c r="F23" s="147">
        <f t="shared" ref="F23:P23" si="8">F24*$D$23</f>
        <v>0</v>
      </c>
      <c r="G23" s="147">
        <f t="shared" si="8"/>
        <v>0</v>
      </c>
      <c r="H23" s="147">
        <f t="shared" si="8"/>
        <v>0</v>
      </c>
      <c r="I23" s="147">
        <f t="shared" si="8"/>
        <v>0</v>
      </c>
      <c r="J23" s="147">
        <f t="shared" si="8"/>
        <v>0</v>
      </c>
      <c r="K23" s="147">
        <f t="shared" si="8"/>
        <v>0</v>
      </c>
      <c r="L23" s="147">
        <f t="shared" si="8"/>
        <v>0</v>
      </c>
      <c r="M23" s="147">
        <f t="shared" si="8"/>
        <v>0</v>
      </c>
      <c r="N23" s="147">
        <f t="shared" si="8"/>
        <v>0</v>
      </c>
      <c r="O23" s="147">
        <f t="shared" si="8"/>
        <v>0</v>
      </c>
      <c r="P23" s="147">
        <f t="shared" si="8"/>
        <v>0</v>
      </c>
      <c r="Q23" s="164">
        <f t="shared" si="1"/>
        <v>0</v>
      </c>
      <c r="S23" s="151"/>
      <c r="T23" s="151"/>
      <c r="U23" s="151"/>
      <c r="V23" s="151"/>
      <c r="W23" s="151"/>
      <c r="X23" s="151"/>
    </row>
    <row r="24" spans="2:24" ht="15.75" x14ac:dyDescent="0.25">
      <c r="B24" s="229"/>
      <c r="C24" s="238"/>
      <c r="D24" s="231"/>
      <c r="E24" s="149"/>
      <c r="F24" s="149">
        <v>0.1</v>
      </c>
      <c r="G24" s="149">
        <v>0.15</v>
      </c>
      <c r="H24" s="149">
        <v>0.1</v>
      </c>
      <c r="I24" s="149">
        <v>0.15</v>
      </c>
      <c r="J24" s="149">
        <v>0.2</v>
      </c>
      <c r="K24" s="149">
        <v>0.15</v>
      </c>
      <c r="L24" s="149">
        <v>0.1</v>
      </c>
      <c r="M24" s="149">
        <v>0.05</v>
      </c>
      <c r="N24" s="149"/>
      <c r="O24" s="149"/>
      <c r="P24" s="149"/>
      <c r="Q24" s="165">
        <f t="shared" si="1"/>
        <v>1</v>
      </c>
    </row>
    <row r="25" spans="2:24" ht="15.75" x14ac:dyDescent="0.25">
      <c r="B25" s="229" t="str">
        <f>Planilha2!B49</f>
        <v>9.0</v>
      </c>
      <c r="C25" s="238" t="str">
        <f>Planilha2!D49</f>
        <v>Alvenaria e elemento divisor/Cobertura</v>
      </c>
      <c r="D25" s="231">
        <f>Planilha2!H49</f>
        <v>0</v>
      </c>
      <c r="E25" s="147">
        <f>E26*$D$25</f>
        <v>0</v>
      </c>
      <c r="F25" s="147">
        <f t="shared" ref="F25:P25" si="9">F26*$D$25</f>
        <v>0</v>
      </c>
      <c r="G25" s="147">
        <f t="shared" si="9"/>
        <v>0</v>
      </c>
      <c r="H25" s="147">
        <f t="shared" si="9"/>
        <v>0</v>
      </c>
      <c r="I25" s="147">
        <f t="shared" si="9"/>
        <v>0</v>
      </c>
      <c r="J25" s="147">
        <f t="shared" si="9"/>
        <v>0</v>
      </c>
      <c r="K25" s="147">
        <f t="shared" si="9"/>
        <v>0</v>
      </c>
      <c r="L25" s="147">
        <f t="shared" si="9"/>
        <v>0</v>
      </c>
      <c r="M25" s="147">
        <f t="shared" si="9"/>
        <v>0</v>
      </c>
      <c r="N25" s="147">
        <f t="shared" si="9"/>
        <v>0</v>
      </c>
      <c r="O25" s="147">
        <f t="shared" si="9"/>
        <v>0</v>
      </c>
      <c r="P25" s="147">
        <f t="shared" si="9"/>
        <v>0</v>
      </c>
      <c r="Q25" s="164">
        <f t="shared" si="1"/>
        <v>0</v>
      </c>
    </row>
    <row r="26" spans="2:24" ht="15.75" x14ac:dyDescent="0.25">
      <c r="B26" s="229"/>
      <c r="C26" s="238"/>
      <c r="D26" s="231"/>
      <c r="E26" s="149">
        <v>0.05</v>
      </c>
      <c r="F26" s="149">
        <v>0.1</v>
      </c>
      <c r="G26" s="149">
        <v>0.15</v>
      </c>
      <c r="H26" s="149">
        <v>0.2</v>
      </c>
      <c r="I26" s="149">
        <v>0.2</v>
      </c>
      <c r="J26" s="149">
        <v>0.15</v>
      </c>
      <c r="K26" s="149">
        <v>0.15</v>
      </c>
      <c r="L26" s="149"/>
      <c r="M26" s="149"/>
      <c r="N26" s="149"/>
      <c r="O26" s="149"/>
      <c r="P26" s="149"/>
      <c r="Q26" s="165">
        <f t="shared" si="1"/>
        <v>1</v>
      </c>
    </row>
    <row r="27" spans="2:24" ht="15.75" x14ac:dyDescent="0.25">
      <c r="B27" s="229" t="str">
        <f>Planilha2!B53</f>
        <v>10.0</v>
      </c>
      <c r="C27" s="238" t="str">
        <f>Planilha2!D53</f>
        <v>Revestimentos</v>
      </c>
      <c r="D27" s="231">
        <f>Planilha2!H53</f>
        <v>0</v>
      </c>
      <c r="E27" s="147">
        <f>E28*$D$27</f>
        <v>0</v>
      </c>
      <c r="F27" s="147">
        <f t="shared" ref="F27:P27" si="10">F28*$D$27</f>
        <v>0</v>
      </c>
      <c r="G27" s="147">
        <f t="shared" si="10"/>
        <v>0</v>
      </c>
      <c r="H27" s="147">
        <f t="shared" si="10"/>
        <v>0</v>
      </c>
      <c r="I27" s="147">
        <f t="shared" si="10"/>
        <v>0</v>
      </c>
      <c r="J27" s="147">
        <f t="shared" si="10"/>
        <v>0</v>
      </c>
      <c r="K27" s="147">
        <f t="shared" si="10"/>
        <v>0</v>
      </c>
      <c r="L27" s="147">
        <f t="shared" si="10"/>
        <v>0</v>
      </c>
      <c r="M27" s="147">
        <f t="shared" si="10"/>
        <v>0</v>
      </c>
      <c r="N27" s="147">
        <f t="shared" si="10"/>
        <v>0</v>
      </c>
      <c r="O27" s="147">
        <f t="shared" si="10"/>
        <v>0</v>
      </c>
      <c r="P27" s="147">
        <f t="shared" si="10"/>
        <v>0</v>
      </c>
      <c r="Q27" s="164">
        <f t="shared" si="1"/>
        <v>0</v>
      </c>
      <c r="S27" s="151"/>
      <c r="T27" s="151"/>
      <c r="U27" s="151"/>
      <c r="V27" s="151"/>
    </row>
    <row r="28" spans="2:24" ht="15.75" x14ac:dyDescent="0.25">
      <c r="B28" s="229"/>
      <c r="C28" s="238"/>
      <c r="D28" s="231"/>
      <c r="E28" s="149"/>
      <c r="F28" s="149">
        <v>0.1</v>
      </c>
      <c r="G28" s="149">
        <v>0.15</v>
      </c>
      <c r="H28" s="149">
        <v>0.25</v>
      </c>
      <c r="I28" s="149">
        <v>0.2</v>
      </c>
      <c r="J28" s="149">
        <v>0.1</v>
      </c>
      <c r="K28" s="149">
        <v>0.1</v>
      </c>
      <c r="L28" s="149">
        <v>0.1</v>
      </c>
      <c r="M28" s="149"/>
      <c r="N28" s="149"/>
      <c r="O28" s="149"/>
      <c r="P28" s="149"/>
      <c r="Q28" s="165">
        <f t="shared" si="1"/>
        <v>0.99999999999999989</v>
      </c>
    </row>
    <row r="29" spans="2:24" ht="15.75" x14ac:dyDescent="0.25">
      <c r="B29" s="229" t="str">
        <f>Planilha2!B59</f>
        <v>11.0</v>
      </c>
      <c r="C29" s="238" t="str">
        <f>Planilha2!D59</f>
        <v>Bate maca</v>
      </c>
      <c r="D29" s="231">
        <f>Planilha2!H59</f>
        <v>0</v>
      </c>
      <c r="E29" s="147">
        <f>E30*$D$29</f>
        <v>0</v>
      </c>
      <c r="F29" s="147">
        <f t="shared" ref="F29:P29" si="11">F30*$D$29</f>
        <v>0</v>
      </c>
      <c r="G29" s="147">
        <f t="shared" si="11"/>
        <v>0</v>
      </c>
      <c r="H29" s="147">
        <f t="shared" si="11"/>
        <v>0</v>
      </c>
      <c r="I29" s="147">
        <f t="shared" si="11"/>
        <v>0</v>
      </c>
      <c r="J29" s="147">
        <f t="shared" si="11"/>
        <v>0</v>
      </c>
      <c r="K29" s="147">
        <f t="shared" si="11"/>
        <v>0</v>
      </c>
      <c r="L29" s="147">
        <f t="shared" si="11"/>
        <v>0</v>
      </c>
      <c r="M29" s="147">
        <f t="shared" si="11"/>
        <v>0</v>
      </c>
      <c r="N29" s="147">
        <f t="shared" si="11"/>
        <v>0</v>
      </c>
      <c r="O29" s="147">
        <f t="shared" si="11"/>
        <v>0</v>
      </c>
      <c r="P29" s="147">
        <f t="shared" si="11"/>
        <v>0</v>
      </c>
      <c r="Q29" s="164">
        <f t="shared" si="1"/>
        <v>0</v>
      </c>
      <c r="S29" s="151"/>
      <c r="T29" s="151"/>
      <c r="U29" s="151"/>
      <c r="V29" s="151"/>
    </row>
    <row r="30" spans="2:24" ht="15.75" x14ac:dyDescent="0.25">
      <c r="B30" s="229"/>
      <c r="C30" s="238"/>
      <c r="D30" s="231"/>
      <c r="E30" s="149"/>
      <c r="F30" s="149"/>
      <c r="G30" s="149">
        <v>0.2</v>
      </c>
      <c r="H30" s="149">
        <v>0.3</v>
      </c>
      <c r="I30" s="149">
        <v>0.2</v>
      </c>
      <c r="J30" s="149">
        <v>0.3</v>
      </c>
      <c r="K30" s="149"/>
      <c r="L30" s="149"/>
      <c r="M30" s="149"/>
      <c r="N30" s="149"/>
      <c r="O30" s="149"/>
      <c r="P30" s="149"/>
      <c r="Q30" s="165">
        <f t="shared" si="1"/>
        <v>1</v>
      </c>
    </row>
    <row r="31" spans="2:24" ht="15.75" x14ac:dyDescent="0.25">
      <c r="B31" s="229" t="str">
        <f>Planilha2!B61</f>
        <v>12.0</v>
      </c>
      <c r="C31" s="238" t="str">
        <f>Planilha2!D61</f>
        <v>Revestimento acustico (casa de maquinas)</v>
      </c>
      <c r="D31" s="231">
        <f>Planilha2!H61</f>
        <v>0</v>
      </c>
      <c r="E31" s="147">
        <f>E32*$D$31</f>
        <v>0</v>
      </c>
      <c r="F31" s="147">
        <f t="shared" ref="F31:P31" si="12">F32*$D$31</f>
        <v>0</v>
      </c>
      <c r="G31" s="147">
        <f t="shared" si="12"/>
        <v>0</v>
      </c>
      <c r="H31" s="147">
        <f t="shared" si="12"/>
        <v>0</v>
      </c>
      <c r="I31" s="147">
        <f t="shared" si="12"/>
        <v>0</v>
      </c>
      <c r="J31" s="147">
        <f t="shared" si="12"/>
        <v>0</v>
      </c>
      <c r="K31" s="147">
        <f t="shared" si="12"/>
        <v>0</v>
      </c>
      <c r="L31" s="147">
        <f t="shared" si="12"/>
        <v>0</v>
      </c>
      <c r="M31" s="147">
        <f t="shared" si="12"/>
        <v>0</v>
      </c>
      <c r="N31" s="147">
        <f t="shared" si="12"/>
        <v>0</v>
      </c>
      <c r="O31" s="147">
        <f t="shared" si="12"/>
        <v>0</v>
      </c>
      <c r="P31" s="147">
        <f t="shared" si="12"/>
        <v>0</v>
      </c>
      <c r="Q31" s="164">
        <f t="shared" si="1"/>
        <v>0</v>
      </c>
      <c r="S31" s="151"/>
      <c r="T31" s="151"/>
      <c r="U31" s="151"/>
      <c r="V31" s="151"/>
    </row>
    <row r="32" spans="2:24" ht="15.75" x14ac:dyDescent="0.25">
      <c r="B32" s="229"/>
      <c r="C32" s="238"/>
      <c r="D32" s="231"/>
      <c r="E32" s="149"/>
      <c r="F32" s="149"/>
      <c r="G32" s="149">
        <v>0.5</v>
      </c>
      <c r="H32" s="149">
        <v>0.5</v>
      </c>
      <c r="I32" s="149"/>
      <c r="J32" s="149"/>
      <c r="K32" s="149"/>
      <c r="L32" s="149"/>
      <c r="M32" s="149"/>
      <c r="N32" s="149"/>
      <c r="O32" s="149"/>
      <c r="P32" s="149"/>
      <c r="Q32" s="165">
        <f t="shared" si="1"/>
        <v>1</v>
      </c>
    </row>
    <row r="33" spans="2:22" ht="15.75" x14ac:dyDescent="0.25">
      <c r="B33" s="229" t="str">
        <f>Planilha2!B63</f>
        <v>13.0</v>
      </c>
      <c r="C33" s="238" t="str">
        <f>Planilha2!D63</f>
        <v>Pisos</v>
      </c>
      <c r="D33" s="231">
        <f>Planilha2!H63</f>
        <v>0</v>
      </c>
      <c r="E33" s="147">
        <f>E34*$D$33</f>
        <v>0</v>
      </c>
      <c r="F33" s="147">
        <f t="shared" ref="F33:P33" si="13">F34*$D$33</f>
        <v>0</v>
      </c>
      <c r="G33" s="147">
        <f t="shared" si="13"/>
        <v>0</v>
      </c>
      <c r="H33" s="147">
        <f t="shared" si="13"/>
        <v>0</v>
      </c>
      <c r="I33" s="147">
        <f t="shared" si="13"/>
        <v>0</v>
      </c>
      <c r="J33" s="147">
        <f t="shared" si="13"/>
        <v>0</v>
      </c>
      <c r="K33" s="147">
        <f t="shared" si="13"/>
        <v>0</v>
      </c>
      <c r="L33" s="147">
        <f t="shared" si="13"/>
        <v>0</v>
      </c>
      <c r="M33" s="147">
        <f t="shared" si="13"/>
        <v>0</v>
      </c>
      <c r="N33" s="147">
        <f t="shared" si="13"/>
        <v>0</v>
      </c>
      <c r="O33" s="147">
        <f t="shared" si="13"/>
        <v>0</v>
      </c>
      <c r="P33" s="147">
        <f t="shared" si="13"/>
        <v>0</v>
      </c>
      <c r="Q33" s="164">
        <f t="shared" si="1"/>
        <v>0</v>
      </c>
      <c r="S33" s="151"/>
      <c r="T33" s="151"/>
      <c r="U33" s="151"/>
      <c r="V33" s="151"/>
    </row>
    <row r="34" spans="2:22" ht="15.75" x14ac:dyDescent="0.25">
      <c r="B34" s="229"/>
      <c r="C34" s="238"/>
      <c r="D34" s="231"/>
      <c r="E34" s="149">
        <v>0.1</v>
      </c>
      <c r="F34" s="149">
        <v>0.15</v>
      </c>
      <c r="G34" s="149">
        <v>0.2</v>
      </c>
      <c r="H34" s="149">
        <v>0.15</v>
      </c>
      <c r="I34" s="149">
        <v>0.1</v>
      </c>
      <c r="J34" s="149">
        <v>0.1</v>
      </c>
      <c r="K34" s="149">
        <v>0.1</v>
      </c>
      <c r="L34" s="149"/>
      <c r="M34" s="149"/>
      <c r="N34" s="149">
        <v>0.1</v>
      </c>
      <c r="O34" s="149"/>
      <c r="P34" s="149"/>
      <c r="Q34" s="165">
        <f t="shared" si="1"/>
        <v>0.99999999999999989</v>
      </c>
    </row>
    <row r="35" spans="2:22" ht="15.75" x14ac:dyDescent="0.25">
      <c r="B35" s="229" t="str">
        <f>Planilha2!B74</f>
        <v>14.1</v>
      </c>
      <c r="C35" s="238" t="str">
        <f>Planilha2!D74</f>
        <v>Divisórias / Mobiliario / Portas</v>
      </c>
      <c r="D35" s="231">
        <f>Planilha2!H74</f>
        <v>0</v>
      </c>
      <c r="E35" s="147">
        <f>E36*$D$35</f>
        <v>0</v>
      </c>
      <c r="F35" s="147">
        <f t="shared" ref="F35:P35" si="14">F36*$D$35</f>
        <v>0</v>
      </c>
      <c r="G35" s="147">
        <f t="shared" si="14"/>
        <v>0</v>
      </c>
      <c r="H35" s="147">
        <f t="shared" si="14"/>
        <v>0</v>
      </c>
      <c r="I35" s="147">
        <f t="shared" si="14"/>
        <v>0</v>
      </c>
      <c r="J35" s="147">
        <f t="shared" si="14"/>
        <v>0</v>
      </c>
      <c r="K35" s="147">
        <f t="shared" si="14"/>
        <v>0</v>
      </c>
      <c r="L35" s="147">
        <f t="shared" si="14"/>
        <v>0</v>
      </c>
      <c r="M35" s="147">
        <f t="shared" si="14"/>
        <v>0</v>
      </c>
      <c r="N35" s="147">
        <f t="shared" si="14"/>
        <v>0</v>
      </c>
      <c r="O35" s="147">
        <f t="shared" si="14"/>
        <v>0</v>
      </c>
      <c r="P35" s="147">
        <f t="shared" si="14"/>
        <v>0</v>
      </c>
      <c r="Q35" s="164">
        <f t="shared" ref="Q35:Q58" si="15">SUM(E35:P35)</f>
        <v>0</v>
      </c>
      <c r="S35" s="151"/>
      <c r="T35" s="151"/>
      <c r="U35" s="151"/>
      <c r="V35" s="151"/>
    </row>
    <row r="36" spans="2:22" ht="15.75" x14ac:dyDescent="0.25">
      <c r="B36" s="229"/>
      <c r="C36" s="238"/>
      <c r="D36" s="231"/>
      <c r="E36" s="149"/>
      <c r="F36" s="149"/>
      <c r="G36" s="149"/>
      <c r="H36" s="149">
        <v>0.15</v>
      </c>
      <c r="I36" s="149">
        <v>0.15</v>
      </c>
      <c r="J36" s="149">
        <v>0.1</v>
      </c>
      <c r="K36" s="149">
        <v>0.15</v>
      </c>
      <c r="L36" s="149">
        <v>0.15</v>
      </c>
      <c r="M36" s="149">
        <v>0.2</v>
      </c>
      <c r="N36" s="149">
        <v>0.1</v>
      </c>
      <c r="O36" s="149"/>
      <c r="P36" s="149"/>
      <c r="Q36" s="165">
        <f t="shared" si="15"/>
        <v>1.0000000000000002</v>
      </c>
    </row>
    <row r="37" spans="2:22" ht="15.75" x14ac:dyDescent="0.25">
      <c r="B37" s="229" t="str">
        <f>Planilha2!B88</f>
        <v>15.0</v>
      </c>
      <c r="C37" s="238" t="str">
        <f>Planilha2!D88</f>
        <v>Esquadrias metálicas</v>
      </c>
      <c r="D37" s="231">
        <f>Planilha2!H88</f>
        <v>0</v>
      </c>
      <c r="E37" s="147">
        <f>E38*$D$37</f>
        <v>0</v>
      </c>
      <c r="F37" s="147">
        <f t="shared" ref="F37:P37" si="16">F38*$D$37</f>
        <v>0</v>
      </c>
      <c r="G37" s="147">
        <f t="shared" si="16"/>
        <v>0</v>
      </c>
      <c r="H37" s="147">
        <f t="shared" si="16"/>
        <v>0</v>
      </c>
      <c r="I37" s="147">
        <f t="shared" si="16"/>
        <v>0</v>
      </c>
      <c r="J37" s="147">
        <f t="shared" si="16"/>
        <v>0</v>
      </c>
      <c r="K37" s="147">
        <f t="shared" si="16"/>
        <v>0</v>
      </c>
      <c r="L37" s="147">
        <f t="shared" si="16"/>
        <v>0</v>
      </c>
      <c r="M37" s="147">
        <f t="shared" si="16"/>
        <v>0</v>
      </c>
      <c r="N37" s="147">
        <f t="shared" si="16"/>
        <v>0</v>
      </c>
      <c r="O37" s="147">
        <f t="shared" si="16"/>
        <v>0</v>
      </c>
      <c r="P37" s="147">
        <f t="shared" si="16"/>
        <v>0</v>
      </c>
      <c r="Q37" s="164">
        <f t="shared" si="15"/>
        <v>0</v>
      </c>
    </row>
    <row r="38" spans="2:22" ht="15.75" x14ac:dyDescent="0.25">
      <c r="B38" s="229"/>
      <c r="C38" s="238"/>
      <c r="D38" s="231"/>
      <c r="E38" s="149"/>
      <c r="F38" s="149"/>
      <c r="G38" s="149"/>
      <c r="H38" s="149"/>
      <c r="I38" s="149"/>
      <c r="J38" s="149">
        <v>0.15</v>
      </c>
      <c r="K38" s="149">
        <v>0.2</v>
      </c>
      <c r="L38" s="149">
        <v>0.2</v>
      </c>
      <c r="M38" s="149">
        <v>0.15</v>
      </c>
      <c r="N38" s="149">
        <v>0.2</v>
      </c>
      <c r="O38" s="149">
        <v>0.1</v>
      </c>
      <c r="P38" s="149"/>
      <c r="Q38" s="165">
        <f t="shared" si="15"/>
        <v>1.0000000000000002</v>
      </c>
    </row>
    <row r="39" spans="2:22" ht="15.75" x14ac:dyDescent="0.25">
      <c r="B39" s="239" t="str">
        <f>Planilha2!B96</f>
        <v>16.0</v>
      </c>
      <c r="C39" s="241" t="str">
        <f>Planilha2!D96</f>
        <v>Ferragem</v>
      </c>
      <c r="D39" s="243">
        <f>Planilha2!H96</f>
        <v>0</v>
      </c>
      <c r="E39" s="147">
        <f>E40*$D$39</f>
        <v>0</v>
      </c>
      <c r="F39" s="147">
        <f t="shared" ref="F39:P39" si="17">F40*$D$39</f>
        <v>0</v>
      </c>
      <c r="G39" s="147">
        <f t="shared" si="17"/>
        <v>0</v>
      </c>
      <c r="H39" s="147">
        <f t="shared" si="17"/>
        <v>0</v>
      </c>
      <c r="I39" s="147">
        <f t="shared" si="17"/>
        <v>0</v>
      </c>
      <c r="J39" s="147">
        <f t="shared" si="17"/>
        <v>0</v>
      </c>
      <c r="K39" s="147">
        <f t="shared" si="17"/>
        <v>0</v>
      </c>
      <c r="L39" s="147">
        <f t="shared" si="17"/>
        <v>0</v>
      </c>
      <c r="M39" s="147">
        <f t="shared" si="17"/>
        <v>0</v>
      </c>
      <c r="N39" s="147">
        <f t="shared" si="17"/>
        <v>0</v>
      </c>
      <c r="O39" s="147">
        <f t="shared" si="17"/>
        <v>0</v>
      </c>
      <c r="P39" s="147">
        <f t="shared" si="17"/>
        <v>0</v>
      </c>
      <c r="Q39" s="164">
        <f t="shared" si="15"/>
        <v>0</v>
      </c>
    </row>
    <row r="40" spans="2:22" ht="15.75" x14ac:dyDescent="0.25">
      <c r="B40" s="240"/>
      <c r="C40" s="242"/>
      <c r="D40" s="244"/>
      <c r="E40" s="149"/>
      <c r="F40" s="149"/>
      <c r="G40" s="149"/>
      <c r="H40" s="149"/>
      <c r="I40" s="149">
        <v>0.2</v>
      </c>
      <c r="J40" s="149">
        <v>0.2</v>
      </c>
      <c r="K40" s="149">
        <v>0.2</v>
      </c>
      <c r="L40" s="149">
        <v>0.15</v>
      </c>
      <c r="M40" s="149">
        <v>0.15</v>
      </c>
      <c r="N40" s="149">
        <v>0.1</v>
      </c>
      <c r="O40" s="149"/>
      <c r="P40" s="149"/>
      <c r="Q40" s="165">
        <f t="shared" si="15"/>
        <v>1.0000000000000002</v>
      </c>
    </row>
    <row r="41" spans="2:22" ht="15.75" x14ac:dyDescent="0.25">
      <c r="B41" s="239" t="str">
        <f>Planilha2!B100</f>
        <v>17.0</v>
      </c>
      <c r="C41" s="241" t="str">
        <f>Planilha2!D100</f>
        <v>Vidros</v>
      </c>
      <c r="D41" s="243">
        <f>Planilha2!H100</f>
        <v>0</v>
      </c>
      <c r="E41" s="147">
        <f>E42*$D$41</f>
        <v>0</v>
      </c>
      <c r="F41" s="147">
        <f t="shared" ref="F41:P41" si="18">F42*$D$41</f>
        <v>0</v>
      </c>
      <c r="G41" s="147">
        <f t="shared" si="18"/>
        <v>0</v>
      </c>
      <c r="H41" s="147">
        <f t="shared" si="18"/>
        <v>0</v>
      </c>
      <c r="I41" s="147">
        <f t="shared" si="18"/>
        <v>0</v>
      </c>
      <c r="J41" s="147">
        <f t="shared" si="18"/>
        <v>0</v>
      </c>
      <c r="K41" s="147">
        <f t="shared" si="18"/>
        <v>0</v>
      </c>
      <c r="L41" s="147">
        <f t="shared" si="18"/>
        <v>0</v>
      </c>
      <c r="M41" s="147">
        <f t="shared" si="18"/>
        <v>0</v>
      </c>
      <c r="N41" s="147">
        <f t="shared" si="18"/>
        <v>0</v>
      </c>
      <c r="O41" s="147">
        <f t="shared" si="18"/>
        <v>0</v>
      </c>
      <c r="P41" s="147">
        <f t="shared" si="18"/>
        <v>0</v>
      </c>
      <c r="Q41" s="164">
        <f t="shared" si="15"/>
        <v>0</v>
      </c>
    </row>
    <row r="42" spans="2:22" ht="15.75" x14ac:dyDescent="0.25">
      <c r="B42" s="240"/>
      <c r="C42" s="242"/>
      <c r="D42" s="244"/>
      <c r="E42" s="149"/>
      <c r="F42" s="149"/>
      <c r="G42" s="149"/>
      <c r="H42" s="149"/>
      <c r="I42" s="149"/>
      <c r="J42" s="149">
        <v>0.15</v>
      </c>
      <c r="K42" s="149">
        <v>0.2</v>
      </c>
      <c r="L42" s="149">
        <v>0.2</v>
      </c>
      <c r="M42" s="149">
        <v>0.15</v>
      </c>
      <c r="N42" s="149">
        <v>0.2</v>
      </c>
      <c r="O42" s="149">
        <v>0.1</v>
      </c>
      <c r="P42" s="149"/>
      <c r="Q42" s="165">
        <f t="shared" si="15"/>
        <v>1.0000000000000002</v>
      </c>
    </row>
    <row r="43" spans="2:22" ht="15.75" x14ac:dyDescent="0.25">
      <c r="B43" s="239" t="str">
        <f>Planilha2!B105</f>
        <v>18.0</v>
      </c>
      <c r="C43" s="241" t="str">
        <f>Planilha2!D105</f>
        <v>Pintura</v>
      </c>
      <c r="D43" s="243">
        <f>Planilha2!H105</f>
        <v>0</v>
      </c>
      <c r="E43" s="147">
        <f>E44*$D$43</f>
        <v>0</v>
      </c>
      <c r="F43" s="147">
        <f t="shared" ref="F43:P43" si="19">F44*$D$43</f>
        <v>0</v>
      </c>
      <c r="G43" s="147">
        <f t="shared" si="19"/>
        <v>0</v>
      </c>
      <c r="H43" s="147">
        <f t="shared" si="19"/>
        <v>0</v>
      </c>
      <c r="I43" s="147">
        <f t="shared" si="19"/>
        <v>0</v>
      </c>
      <c r="J43" s="147">
        <f t="shared" si="19"/>
        <v>0</v>
      </c>
      <c r="K43" s="147">
        <f t="shared" si="19"/>
        <v>0</v>
      </c>
      <c r="L43" s="147">
        <f t="shared" si="19"/>
        <v>0</v>
      </c>
      <c r="M43" s="147">
        <f t="shared" si="19"/>
        <v>0</v>
      </c>
      <c r="N43" s="147">
        <f t="shared" si="19"/>
        <v>0</v>
      </c>
      <c r="O43" s="147">
        <f t="shared" si="19"/>
        <v>0</v>
      </c>
      <c r="P43" s="147">
        <f t="shared" si="19"/>
        <v>0</v>
      </c>
      <c r="Q43" s="164">
        <f t="shared" si="15"/>
        <v>0</v>
      </c>
    </row>
    <row r="44" spans="2:22" ht="15.75" x14ac:dyDescent="0.25">
      <c r="B44" s="240"/>
      <c r="C44" s="242"/>
      <c r="D44" s="244"/>
      <c r="E44" s="149"/>
      <c r="F44" s="149">
        <v>0.1</v>
      </c>
      <c r="G44" s="149">
        <v>0.2</v>
      </c>
      <c r="H44" s="149">
        <v>0.1</v>
      </c>
      <c r="I44" s="149">
        <v>0.2</v>
      </c>
      <c r="J44" s="149">
        <v>0.15</v>
      </c>
      <c r="K44" s="149"/>
      <c r="L44" s="149"/>
      <c r="M44" s="149">
        <v>0.15</v>
      </c>
      <c r="N44" s="149">
        <v>0.1</v>
      </c>
      <c r="O44" s="149"/>
      <c r="P44" s="149"/>
      <c r="Q44" s="165">
        <f t="shared" si="15"/>
        <v>1.0000000000000002</v>
      </c>
    </row>
    <row r="45" spans="2:22" ht="15.75" x14ac:dyDescent="0.25">
      <c r="B45" s="239" t="str">
        <f>Planilha2!B110</f>
        <v>19.0</v>
      </c>
      <c r="C45" s="241" t="str">
        <f>Planilha2!D110</f>
        <v>Instalações Elétricas, Elétricas Especiais e Eletrônicas</v>
      </c>
      <c r="D45" s="243">
        <f>Planilha2!H110</f>
        <v>0</v>
      </c>
      <c r="E45" s="147">
        <f>E46*$D$45</f>
        <v>0</v>
      </c>
      <c r="F45" s="147">
        <f t="shared" ref="F45:P45" si="20">F46*$D$45</f>
        <v>0</v>
      </c>
      <c r="G45" s="147">
        <f t="shared" si="20"/>
        <v>0</v>
      </c>
      <c r="H45" s="147">
        <f t="shared" si="20"/>
        <v>0</v>
      </c>
      <c r="I45" s="147">
        <f t="shared" si="20"/>
        <v>0</v>
      </c>
      <c r="J45" s="147">
        <f t="shared" si="20"/>
        <v>0</v>
      </c>
      <c r="K45" s="147">
        <f t="shared" si="20"/>
        <v>0</v>
      </c>
      <c r="L45" s="147">
        <f t="shared" si="20"/>
        <v>0</v>
      </c>
      <c r="M45" s="147">
        <f t="shared" si="20"/>
        <v>0</v>
      </c>
      <c r="N45" s="147">
        <f t="shared" si="20"/>
        <v>0</v>
      </c>
      <c r="O45" s="147">
        <f t="shared" si="20"/>
        <v>0</v>
      </c>
      <c r="P45" s="147">
        <f t="shared" si="20"/>
        <v>0</v>
      </c>
      <c r="Q45" s="164">
        <f t="shared" si="15"/>
        <v>0</v>
      </c>
    </row>
    <row r="46" spans="2:22" ht="15.75" x14ac:dyDescent="0.25">
      <c r="B46" s="240"/>
      <c r="C46" s="242"/>
      <c r="D46" s="244"/>
      <c r="E46" s="149">
        <v>0.1</v>
      </c>
      <c r="F46" s="149">
        <v>0.15</v>
      </c>
      <c r="G46" s="149">
        <v>0.1</v>
      </c>
      <c r="H46" s="149">
        <v>0.15</v>
      </c>
      <c r="I46" s="149">
        <v>0.1</v>
      </c>
      <c r="J46" s="149">
        <v>0.15</v>
      </c>
      <c r="K46" s="149">
        <v>0.05</v>
      </c>
      <c r="L46" s="149">
        <v>0.1</v>
      </c>
      <c r="M46" s="149">
        <v>0.1</v>
      </c>
      <c r="N46" s="149"/>
      <c r="O46" s="149"/>
      <c r="P46" s="149"/>
      <c r="Q46" s="165">
        <f t="shared" si="15"/>
        <v>1</v>
      </c>
    </row>
    <row r="47" spans="2:22" ht="15.75" x14ac:dyDescent="0.25">
      <c r="B47" s="239" t="str">
        <f>Planilha2!B176</f>
        <v>20.0</v>
      </c>
      <c r="C47" s="241" t="str">
        <f>Planilha2!D176</f>
        <v>Hidraulica / Esgoto</v>
      </c>
      <c r="D47" s="243">
        <f>Planilha2!H176</f>
        <v>0</v>
      </c>
      <c r="E47" s="147">
        <f>E48*$D$47</f>
        <v>0</v>
      </c>
      <c r="F47" s="147">
        <f t="shared" ref="F47:P47" si="21">F48*$D$47</f>
        <v>0</v>
      </c>
      <c r="G47" s="147">
        <f t="shared" si="21"/>
        <v>0</v>
      </c>
      <c r="H47" s="147">
        <f t="shared" si="21"/>
        <v>0</v>
      </c>
      <c r="I47" s="147">
        <f t="shared" si="21"/>
        <v>0</v>
      </c>
      <c r="J47" s="147">
        <f t="shared" si="21"/>
        <v>0</v>
      </c>
      <c r="K47" s="147">
        <f t="shared" si="21"/>
        <v>0</v>
      </c>
      <c r="L47" s="147">
        <f t="shared" si="21"/>
        <v>0</v>
      </c>
      <c r="M47" s="147">
        <f t="shared" si="21"/>
        <v>0</v>
      </c>
      <c r="N47" s="147">
        <f t="shared" si="21"/>
        <v>0</v>
      </c>
      <c r="O47" s="147">
        <f t="shared" si="21"/>
        <v>0</v>
      </c>
      <c r="P47" s="147">
        <f t="shared" si="21"/>
        <v>0</v>
      </c>
      <c r="Q47" s="164">
        <f t="shared" si="15"/>
        <v>0</v>
      </c>
    </row>
    <row r="48" spans="2:22" ht="15.75" x14ac:dyDescent="0.25">
      <c r="B48" s="240"/>
      <c r="C48" s="242"/>
      <c r="D48" s="244"/>
      <c r="E48" s="149">
        <v>0.05</v>
      </c>
      <c r="F48" s="149">
        <v>0.1</v>
      </c>
      <c r="G48" s="149">
        <v>0.15</v>
      </c>
      <c r="H48" s="149">
        <v>0.15</v>
      </c>
      <c r="I48" s="149">
        <v>0.15</v>
      </c>
      <c r="J48" s="149">
        <v>0.1</v>
      </c>
      <c r="K48" s="149">
        <v>0.15</v>
      </c>
      <c r="L48" s="149">
        <v>0.15</v>
      </c>
      <c r="M48" s="149"/>
      <c r="N48" s="149"/>
      <c r="O48" s="149"/>
      <c r="P48" s="149"/>
      <c r="Q48" s="165">
        <f t="shared" si="15"/>
        <v>1</v>
      </c>
    </row>
    <row r="49" spans="2:22" ht="15.75" x14ac:dyDescent="0.25">
      <c r="B49" s="239" t="str">
        <f>Planilha2!B186</f>
        <v>21.0</v>
      </c>
      <c r="C49" s="241" t="str">
        <f>Planilha2!D186</f>
        <v>Louças e metais</v>
      </c>
      <c r="D49" s="243">
        <f>Planilha2!H186</f>
        <v>0</v>
      </c>
      <c r="E49" s="147">
        <f>E50*$D$49</f>
        <v>0</v>
      </c>
      <c r="F49" s="147">
        <f t="shared" ref="F49:P49" si="22">F50*$D$49</f>
        <v>0</v>
      </c>
      <c r="G49" s="147">
        <f t="shared" si="22"/>
        <v>0</v>
      </c>
      <c r="H49" s="147">
        <f t="shared" si="22"/>
        <v>0</v>
      </c>
      <c r="I49" s="147">
        <f t="shared" si="22"/>
        <v>0</v>
      </c>
      <c r="J49" s="147">
        <f t="shared" si="22"/>
        <v>0</v>
      </c>
      <c r="K49" s="147">
        <f t="shared" si="22"/>
        <v>0</v>
      </c>
      <c r="L49" s="147">
        <f t="shared" si="22"/>
        <v>0</v>
      </c>
      <c r="M49" s="147">
        <f t="shared" si="22"/>
        <v>0</v>
      </c>
      <c r="N49" s="147">
        <f t="shared" si="22"/>
        <v>0</v>
      </c>
      <c r="O49" s="147">
        <f t="shared" si="22"/>
        <v>0</v>
      </c>
      <c r="P49" s="147">
        <f t="shared" si="22"/>
        <v>0</v>
      </c>
      <c r="Q49" s="164">
        <f t="shared" si="15"/>
        <v>0</v>
      </c>
    </row>
    <row r="50" spans="2:22" ht="15.75" x14ac:dyDescent="0.25">
      <c r="B50" s="240"/>
      <c r="C50" s="242"/>
      <c r="D50" s="244"/>
      <c r="E50" s="149">
        <v>0.05</v>
      </c>
      <c r="F50" s="149">
        <v>0.05</v>
      </c>
      <c r="G50" s="149">
        <v>0.1</v>
      </c>
      <c r="H50" s="149">
        <v>0.05</v>
      </c>
      <c r="I50" s="149">
        <v>0.15</v>
      </c>
      <c r="J50" s="149">
        <v>0.1</v>
      </c>
      <c r="K50" s="149">
        <v>0.15</v>
      </c>
      <c r="L50" s="149">
        <v>0.05</v>
      </c>
      <c r="M50" s="149">
        <v>0.05</v>
      </c>
      <c r="N50" s="149">
        <v>0.1</v>
      </c>
      <c r="O50" s="149">
        <v>0.05</v>
      </c>
      <c r="P50" s="149">
        <v>0.1</v>
      </c>
      <c r="Q50" s="165">
        <f t="shared" si="15"/>
        <v>1.0000000000000002</v>
      </c>
    </row>
    <row r="51" spans="2:22" ht="15.75" x14ac:dyDescent="0.25">
      <c r="B51" s="239" t="str">
        <f>Planilha2!B223</f>
        <v>22.0</v>
      </c>
      <c r="C51" s="241" t="str">
        <f>Planilha2!D223</f>
        <v>Sistema de combate incendio</v>
      </c>
      <c r="D51" s="243">
        <f>Planilha2!H223</f>
        <v>0</v>
      </c>
      <c r="E51" s="147">
        <f>E52*$D$51</f>
        <v>0</v>
      </c>
      <c r="F51" s="147">
        <f t="shared" ref="F51:P51" si="23">F52*$D$51</f>
        <v>0</v>
      </c>
      <c r="G51" s="147">
        <f t="shared" si="23"/>
        <v>0</v>
      </c>
      <c r="H51" s="147">
        <f t="shared" si="23"/>
        <v>0</v>
      </c>
      <c r="I51" s="147">
        <f t="shared" si="23"/>
        <v>0</v>
      </c>
      <c r="J51" s="147">
        <f t="shared" si="23"/>
        <v>0</v>
      </c>
      <c r="K51" s="147">
        <f t="shared" si="23"/>
        <v>0</v>
      </c>
      <c r="L51" s="147">
        <f t="shared" si="23"/>
        <v>0</v>
      </c>
      <c r="M51" s="147">
        <f t="shared" si="23"/>
        <v>0</v>
      </c>
      <c r="N51" s="147">
        <f t="shared" si="23"/>
        <v>0</v>
      </c>
      <c r="O51" s="147">
        <f t="shared" si="23"/>
        <v>0</v>
      </c>
      <c r="P51" s="147">
        <f t="shared" si="23"/>
        <v>0</v>
      </c>
      <c r="Q51" s="164">
        <f t="shared" si="15"/>
        <v>0</v>
      </c>
    </row>
    <row r="52" spans="2:22" ht="15.75" x14ac:dyDescent="0.25">
      <c r="B52" s="240"/>
      <c r="C52" s="242"/>
      <c r="D52" s="244"/>
      <c r="E52" s="149"/>
      <c r="F52" s="149"/>
      <c r="G52" s="149"/>
      <c r="H52" s="149">
        <v>0.15</v>
      </c>
      <c r="I52" s="149">
        <v>0.1</v>
      </c>
      <c r="J52" s="149">
        <v>0.2</v>
      </c>
      <c r="K52" s="149">
        <v>0.15</v>
      </c>
      <c r="L52" s="149">
        <v>0.15</v>
      </c>
      <c r="M52" s="149">
        <v>0.05</v>
      </c>
      <c r="N52" s="149">
        <v>0.1</v>
      </c>
      <c r="O52" s="149">
        <v>0.1</v>
      </c>
      <c r="P52" s="149"/>
      <c r="Q52" s="165">
        <f t="shared" si="15"/>
        <v>1</v>
      </c>
    </row>
    <row r="53" spans="2:22" ht="15.75" x14ac:dyDescent="0.25">
      <c r="B53" s="239" t="str">
        <f>Planilha2!B243</f>
        <v>23.0</v>
      </c>
      <c r="C53" s="241" t="str">
        <f>Planilha2!D243</f>
        <v>Diversos</v>
      </c>
      <c r="D53" s="243">
        <f>Planilha2!H243</f>
        <v>0</v>
      </c>
      <c r="E53" s="147">
        <f>E54*$D$53</f>
        <v>0</v>
      </c>
      <c r="F53" s="147">
        <f t="shared" ref="F53:P53" si="24">F54*$D$53</f>
        <v>0</v>
      </c>
      <c r="G53" s="147">
        <f t="shared" si="24"/>
        <v>0</v>
      </c>
      <c r="H53" s="147">
        <f t="shared" si="24"/>
        <v>0</v>
      </c>
      <c r="I53" s="147">
        <f t="shared" si="24"/>
        <v>0</v>
      </c>
      <c r="J53" s="147">
        <f t="shared" si="24"/>
        <v>0</v>
      </c>
      <c r="K53" s="147">
        <f t="shared" si="24"/>
        <v>0</v>
      </c>
      <c r="L53" s="147">
        <f t="shared" si="24"/>
        <v>0</v>
      </c>
      <c r="M53" s="147">
        <f t="shared" si="24"/>
        <v>0</v>
      </c>
      <c r="N53" s="147">
        <f t="shared" si="24"/>
        <v>0</v>
      </c>
      <c r="O53" s="147">
        <f t="shared" si="24"/>
        <v>0</v>
      </c>
      <c r="P53" s="147">
        <f t="shared" si="24"/>
        <v>0</v>
      </c>
      <c r="Q53" s="164">
        <f t="shared" si="15"/>
        <v>0</v>
      </c>
    </row>
    <row r="54" spans="2:22" ht="15.75" x14ac:dyDescent="0.25">
      <c r="B54" s="240"/>
      <c r="C54" s="242"/>
      <c r="D54" s="244"/>
      <c r="E54" s="149"/>
      <c r="F54" s="149"/>
      <c r="G54" s="149">
        <v>0.05</v>
      </c>
      <c r="H54" s="149">
        <v>0.1</v>
      </c>
      <c r="I54" s="149">
        <v>0.15</v>
      </c>
      <c r="J54" s="149">
        <v>0.15</v>
      </c>
      <c r="K54" s="149">
        <v>0.2</v>
      </c>
      <c r="L54" s="149">
        <v>0.15</v>
      </c>
      <c r="M54" s="149">
        <v>0.1</v>
      </c>
      <c r="N54" s="149">
        <v>0.1</v>
      </c>
      <c r="O54" s="149"/>
      <c r="P54" s="149"/>
      <c r="Q54" s="165">
        <f t="shared" si="15"/>
        <v>1.0000000000000002</v>
      </c>
    </row>
    <row r="55" spans="2:22" ht="15.75" x14ac:dyDescent="0.25">
      <c r="B55" s="239" t="str">
        <f>Planilha2!B247</f>
        <v>24.0</v>
      </c>
      <c r="C55" s="241" t="str">
        <f>Planilha2!D247</f>
        <v>Conforto mecânico, equipamentos e sistemas</v>
      </c>
      <c r="D55" s="243">
        <f>Planilha2!H247</f>
        <v>0</v>
      </c>
      <c r="E55" s="147">
        <f>E56*$D$55</f>
        <v>0</v>
      </c>
      <c r="F55" s="147">
        <f t="shared" ref="F55:P55" si="25">F56*$D$55</f>
        <v>0</v>
      </c>
      <c r="G55" s="147">
        <f t="shared" si="25"/>
        <v>0</v>
      </c>
      <c r="H55" s="147">
        <f t="shared" si="25"/>
        <v>0</v>
      </c>
      <c r="I55" s="147">
        <f t="shared" si="25"/>
        <v>0</v>
      </c>
      <c r="J55" s="147">
        <f t="shared" si="25"/>
        <v>0</v>
      </c>
      <c r="K55" s="147">
        <f t="shared" si="25"/>
        <v>0</v>
      </c>
      <c r="L55" s="147">
        <f t="shared" si="25"/>
        <v>0</v>
      </c>
      <c r="M55" s="147">
        <f t="shared" si="25"/>
        <v>0</v>
      </c>
      <c r="N55" s="147">
        <f t="shared" si="25"/>
        <v>0</v>
      </c>
      <c r="O55" s="147">
        <f t="shared" si="25"/>
        <v>0</v>
      </c>
      <c r="P55" s="147">
        <f t="shared" si="25"/>
        <v>0</v>
      </c>
      <c r="Q55" s="164">
        <f t="shared" si="15"/>
        <v>0</v>
      </c>
    </row>
    <row r="56" spans="2:22" ht="15.75" x14ac:dyDescent="0.25">
      <c r="B56" s="240"/>
      <c r="C56" s="242"/>
      <c r="D56" s="244"/>
      <c r="E56" s="149">
        <v>0.05</v>
      </c>
      <c r="F56" s="149">
        <v>0.05</v>
      </c>
      <c r="G56" s="149">
        <v>0.1</v>
      </c>
      <c r="H56" s="149">
        <v>0.15</v>
      </c>
      <c r="I56" s="149">
        <v>0.2</v>
      </c>
      <c r="J56" s="149">
        <v>0.05</v>
      </c>
      <c r="K56" s="149">
        <v>0.15</v>
      </c>
      <c r="L56" s="149">
        <v>0.1</v>
      </c>
      <c r="M56" s="149">
        <v>0.1</v>
      </c>
      <c r="N56" s="149">
        <v>0.05</v>
      </c>
      <c r="O56" s="149"/>
      <c r="P56" s="149"/>
      <c r="Q56" s="165">
        <f t="shared" si="15"/>
        <v>1</v>
      </c>
    </row>
    <row r="57" spans="2:22" ht="15.75" x14ac:dyDescent="0.25">
      <c r="B57" s="239" t="str">
        <f>Planilha2!B249</f>
        <v>25.0</v>
      </c>
      <c r="C57" s="241" t="str">
        <f>Planilha2!D249</f>
        <v>Equipoamentos de cozinha</v>
      </c>
      <c r="D57" s="243">
        <f>Planilha2!H249</f>
        <v>0</v>
      </c>
      <c r="E57" s="147">
        <f>E58*$D$57</f>
        <v>0</v>
      </c>
      <c r="F57" s="147">
        <f t="shared" ref="F57:P57" si="26">F58*$D$57</f>
        <v>0</v>
      </c>
      <c r="G57" s="147">
        <f t="shared" si="26"/>
        <v>0</v>
      </c>
      <c r="H57" s="147">
        <f t="shared" si="26"/>
        <v>0</v>
      </c>
      <c r="I57" s="147">
        <f t="shared" si="26"/>
        <v>0</v>
      </c>
      <c r="J57" s="147">
        <f t="shared" si="26"/>
        <v>0</v>
      </c>
      <c r="K57" s="147">
        <f t="shared" si="26"/>
        <v>0</v>
      </c>
      <c r="L57" s="147">
        <f t="shared" si="26"/>
        <v>0</v>
      </c>
      <c r="M57" s="147">
        <f t="shared" si="26"/>
        <v>0</v>
      </c>
      <c r="N57" s="147">
        <f t="shared" si="26"/>
        <v>0</v>
      </c>
      <c r="O57" s="147">
        <f t="shared" si="26"/>
        <v>0</v>
      </c>
      <c r="P57" s="147">
        <f t="shared" si="26"/>
        <v>0</v>
      </c>
      <c r="Q57" s="164">
        <f t="shared" si="15"/>
        <v>0</v>
      </c>
      <c r="S57" s="151"/>
      <c r="T57" s="151"/>
      <c r="U57" s="151"/>
      <c r="V57" s="151"/>
    </row>
    <row r="58" spans="2:22" ht="15.75" x14ac:dyDescent="0.25">
      <c r="B58" s="240"/>
      <c r="C58" s="242"/>
      <c r="D58" s="244"/>
      <c r="E58" s="149"/>
      <c r="F58" s="149"/>
      <c r="G58" s="149"/>
      <c r="H58" s="149"/>
      <c r="I58" s="149"/>
      <c r="J58" s="149"/>
      <c r="K58" s="149"/>
      <c r="L58" s="149">
        <v>0.3</v>
      </c>
      <c r="M58" s="149">
        <v>0.3</v>
      </c>
      <c r="N58" s="149">
        <v>0.4</v>
      </c>
      <c r="O58" s="149"/>
      <c r="P58" s="149"/>
      <c r="Q58" s="165">
        <f t="shared" si="15"/>
        <v>1</v>
      </c>
    </row>
    <row r="59" spans="2:22" ht="15.75" x14ac:dyDescent="0.25">
      <c r="B59" s="239" t="str">
        <f>Planilha2!B300</f>
        <v>26.0</v>
      </c>
      <c r="C59" s="241" t="str">
        <f>Planilha2!D300</f>
        <v>Serviços externos</v>
      </c>
      <c r="D59" s="243">
        <f>Planilha2!H300</f>
        <v>0</v>
      </c>
      <c r="E59" s="147">
        <f>E60*$D$59</f>
        <v>0</v>
      </c>
      <c r="F59" s="147">
        <f t="shared" ref="F59:P59" si="27">F60*$D$59</f>
        <v>0</v>
      </c>
      <c r="G59" s="147">
        <f t="shared" si="27"/>
        <v>0</v>
      </c>
      <c r="H59" s="147">
        <f t="shared" si="27"/>
        <v>0</v>
      </c>
      <c r="I59" s="147">
        <f t="shared" si="27"/>
        <v>0</v>
      </c>
      <c r="J59" s="147">
        <f t="shared" si="27"/>
        <v>0</v>
      </c>
      <c r="K59" s="147">
        <f t="shared" si="27"/>
        <v>0</v>
      </c>
      <c r="L59" s="147">
        <f t="shared" si="27"/>
        <v>0</v>
      </c>
      <c r="M59" s="147">
        <f t="shared" si="27"/>
        <v>0</v>
      </c>
      <c r="N59" s="147">
        <f t="shared" si="27"/>
        <v>0</v>
      </c>
      <c r="O59" s="147">
        <f t="shared" si="27"/>
        <v>0</v>
      </c>
      <c r="P59" s="147">
        <f t="shared" si="27"/>
        <v>0</v>
      </c>
      <c r="Q59" s="164">
        <f t="shared" ref="Q59:Q62" si="28">SUM(E59:P59)</f>
        <v>0</v>
      </c>
    </row>
    <row r="60" spans="2:22" ht="15.75" x14ac:dyDescent="0.25">
      <c r="B60" s="240"/>
      <c r="C60" s="242"/>
      <c r="D60" s="244"/>
      <c r="E60" s="149"/>
      <c r="F60" s="149">
        <v>0.05</v>
      </c>
      <c r="G60" s="149">
        <v>0.1</v>
      </c>
      <c r="H60" s="149">
        <v>0.15</v>
      </c>
      <c r="I60" s="149">
        <v>0.15</v>
      </c>
      <c r="J60" s="149">
        <v>0.2</v>
      </c>
      <c r="K60" s="149">
        <v>0.15</v>
      </c>
      <c r="L60" s="149">
        <v>0.1</v>
      </c>
      <c r="M60" s="149">
        <v>0.1</v>
      </c>
      <c r="N60" s="149"/>
      <c r="O60" s="149"/>
      <c r="P60" s="149"/>
      <c r="Q60" s="165">
        <f t="shared" si="28"/>
        <v>1.0000000000000002</v>
      </c>
    </row>
    <row r="61" spans="2:22" ht="15.75" x14ac:dyDescent="0.25">
      <c r="B61" s="239" t="str">
        <f>Planilha2!B360</f>
        <v>27.0</v>
      </c>
      <c r="C61" s="241" t="str">
        <f>Planilha2!D360</f>
        <v>Serviços finais de obra</v>
      </c>
      <c r="D61" s="243">
        <f>Planilha2!H360</f>
        <v>0</v>
      </c>
      <c r="E61" s="147">
        <f>E62*$D$61</f>
        <v>0</v>
      </c>
      <c r="F61" s="147">
        <f t="shared" ref="F61:P61" si="29">F62*$D$61</f>
        <v>0</v>
      </c>
      <c r="G61" s="147">
        <f t="shared" si="29"/>
        <v>0</v>
      </c>
      <c r="H61" s="147">
        <f t="shared" si="29"/>
        <v>0</v>
      </c>
      <c r="I61" s="147">
        <f t="shared" si="29"/>
        <v>0</v>
      </c>
      <c r="J61" s="147">
        <f t="shared" si="29"/>
        <v>0</v>
      </c>
      <c r="K61" s="147">
        <f t="shared" si="29"/>
        <v>0</v>
      </c>
      <c r="L61" s="147">
        <f t="shared" si="29"/>
        <v>0</v>
      </c>
      <c r="M61" s="147">
        <f t="shared" si="29"/>
        <v>0</v>
      </c>
      <c r="N61" s="147">
        <f t="shared" si="29"/>
        <v>0</v>
      </c>
      <c r="O61" s="147">
        <f t="shared" si="29"/>
        <v>0</v>
      </c>
      <c r="P61" s="147">
        <f t="shared" si="29"/>
        <v>0</v>
      </c>
      <c r="Q61" s="164">
        <f t="shared" si="28"/>
        <v>0</v>
      </c>
    </row>
    <row r="62" spans="2:22" ht="15.75" x14ac:dyDescent="0.25">
      <c r="B62" s="240"/>
      <c r="C62" s="242"/>
      <c r="D62" s="244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>
        <v>0.5</v>
      </c>
      <c r="P62" s="149">
        <v>0.5</v>
      </c>
      <c r="Q62" s="165">
        <f t="shared" si="28"/>
        <v>1</v>
      </c>
    </row>
    <row r="63" spans="2:22" ht="16.5" customHeight="1" x14ac:dyDescent="0.25">
      <c r="B63" s="245" t="s">
        <v>569</v>
      </c>
      <c r="C63" s="246"/>
      <c r="D63" s="152">
        <f>SUM(D9:D62)</f>
        <v>0</v>
      </c>
      <c r="E63" s="153">
        <f t="shared" ref="E63:Q63" si="30">E9+E11+E13+E15+E17+E19+E21+E23+E25+E27+E29+E31+E33+E35+E37+E39+E41+E43+E45+E47+E49+E51+E53+E55+E57+E59+E61</f>
        <v>0</v>
      </c>
      <c r="F63" s="153">
        <f t="shared" si="30"/>
        <v>0</v>
      </c>
      <c r="G63" s="153">
        <f t="shared" si="30"/>
        <v>0</v>
      </c>
      <c r="H63" s="153">
        <f t="shared" si="30"/>
        <v>0</v>
      </c>
      <c r="I63" s="153">
        <f t="shared" si="30"/>
        <v>0</v>
      </c>
      <c r="J63" s="153">
        <f t="shared" si="30"/>
        <v>0</v>
      </c>
      <c r="K63" s="153">
        <f t="shared" si="30"/>
        <v>0</v>
      </c>
      <c r="L63" s="153">
        <f t="shared" si="30"/>
        <v>0</v>
      </c>
      <c r="M63" s="153">
        <f t="shared" si="30"/>
        <v>0</v>
      </c>
      <c r="N63" s="153">
        <f t="shared" si="30"/>
        <v>0</v>
      </c>
      <c r="O63" s="153">
        <f t="shared" si="30"/>
        <v>0</v>
      </c>
      <c r="P63" s="153">
        <f t="shared" si="30"/>
        <v>0</v>
      </c>
      <c r="Q63" s="177">
        <f t="shared" si="30"/>
        <v>0</v>
      </c>
    </row>
    <row r="64" spans="2:22" ht="16.5" customHeight="1" x14ac:dyDescent="0.25">
      <c r="B64" s="172" t="s">
        <v>489</v>
      </c>
      <c r="C64" s="173" t="s">
        <v>1004</v>
      </c>
      <c r="D64" s="154">
        <f>D63*22.12%</f>
        <v>0</v>
      </c>
      <c r="E64" s="154">
        <f t="shared" ref="E64:Q64" si="31">E63*22.12%</f>
        <v>0</v>
      </c>
      <c r="F64" s="154">
        <f t="shared" si="31"/>
        <v>0</v>
      </c>
      <c r="G64" s="154">
        <f t="shared" si="31"/>
        <v>0</v>
      </c>
      <c r="H64" s="154">
        <f t="shared" si="31"/>
        <v>0</v>
      </c>
      <c r="I64" s="154">
        <f t="shared" si="31"/>
        <v>0</v>
      </c>
      <c r="J64" s="154">
        <f t="shared" si="31"/>
        <v>0</v>
      </c>
      <c r="K64" s="154">
        <f t="shared" si="31"/>
        <v>0</v>
      </c>
      <c r="L64" s="154">
        <f t="shared" si="31"/>
        <v>0</v>
      </c>
      <c r="M64" s="154">
        <f t="shared" si="31"/>
        <v>0</v>
      </c>
      <c r="N64" s="154">
        <f t="shared" si="31"/>
        <v>0</v>
      </c>
      <c r="O64" s="154">
        <f t="shared" si="31"/>
        <v>0</v>
      </c>
      <c r="P64" s="154">
        <f t="shared" si="31"/>
        <v>0</v>
      </c>
      <c r="Q64" s="166">
        <f t="shared" si="31"/>
        <v>0</v>
      </c>
    </row>
    <row r="65" spans="2:17" ht="16.5" customHeight="1" x14ac:dyDescent="0.25">
      <c r="B65" s="245" t="s">
        <v>570</v>
      </c>
      <c r="C65" s="246"/>
      <c r="D65" s="152">
        <f>D63+D64</f>
        <v>0</v>
      </c>
      <c r="E65" s="152">
        <f>E64+E63</f>
        <v>0</v>
      </c>
      <c r="F65" s="152">
        <f t="shared" ref="F65:Q65" si="32">F64+F63</f>
        <v>0</v>
      </c>
      <c r="G65" s="152">
        <f t="shared" si="32"/>
        <v>0</v>
      </c>
      <c r="H65" s="152">
        <f t="shared" si="32"/>
        <v>0</v>
      </c>
      <c r="I65" s="152">
        <f t="shared" si="32"/>
        <v>0</v>
      </c>
      <c r="J65" s="152">
        <f t="shared" si="32"/>
        <v>0</v>
      </c>
      <c r="K65" s="152">
        <f t="shared" si="32"/>
        <v>0</v>
      </c>
      <c r="L65" s="152">
        <f t="shared" si="32"/>
        <v>0</v>
      </c>
      <c r="M65" s="152">
        <f t="shared" si="32"/>
        <v>0</v>
      </c>
      <c r="N65" s="152">
        <f t="shared" si="32"/>
        <v>0</v>
      </c>
      <c r="O65" s="152">
        <f t="shared" si="32"/>
        <v>0</v>
      </c>
      <c r="P65" s="152">
        <f t="shared" si="32"/>
        <v>0</v>
      </c>
      <c r="Q65" s="167">
        <f t="shared" si="32"/>
        <v>0</v>
      </c>
    </row>
    <row r="66" spans="2:17" ht="16.5" customHeight="1" thickBot="1" x14ac:dyDescent="0.3">
      <c r="B66" s="247" t="s">
        <v>999</v>
      </c>
      <c r="C66" s="248"/>
      <c r="D66" s="168"/>
      <c r="E66" s="169">
        <f>E65</f>
        <v>0</v>
      </c>
      <c r="F66" s="169">
        <f t="shared" ref="F66:P66" si="33">F65+E66</f>
        <v>0</v>
      </c>
      <c r="G66" s="169">
        <f t="shared" si="33"/>
        <v>0</v>
      </c>
      <c r="H66" s="169">
        <f t="shared" si="33"/>
        <v>0</v>
      </c>
      <c r="I66" s="169">
        <f t="shared" si="33"/>
        <v>0</v>
      </c>
      <c r="J66" s="169">
        <f t="shared" si="33"/>
        <v>0</v>
      </c>
      <c r="K66" s="169">
        <f t="shared" si="33"/>
        <v>0</v>
      </c>
      <c r="L66" s="169">
        <f t="shared" si="33"/>
        <v>0</v>
      </c>
      <c r="M66" s="169">
        <f t="shared" si="33"/>
        <v>0</v>
      </c>
      <c r="N66" s="169">
        <f t="shared" si="33"/>
        <v>0</v>
      </c>
      <c r="O66" s="169">
        <f t="shared" si="33"/>
        <v>0</v>
      </c>
      <c r="P66" s="170">
        <f t="shared" si="33"/>
        <v>0</v>
      </c>
      <c r="Q66" s="171"/>
    </row>
  </sheetData>
  <mergeCells count="93">
    <mergeCell ref="D51:D52"/>
    <mergeCell ref="B53:B54"/>
    <mergeCell ref="C53:C54"/>
    <mergeCell ref="D53:D54"/>
    <mergeCell ref="B61:B62"/>
    <mergeCell ref="C61:C62"/>
    <mergeCell ref="D61:D62"/>
    <mergeCell ref="B55:B56"/>
    <mergeCell ref="C55:C56"/>
    <mergeCell ref="D55:D56"/>
    <mergeCell ref="B59:B60"/>
    <mergeCell ref="C59:C60"/>
    <mergeCell ref="D59:D60"/>
    <mergeCell ref="B63:C63"/>
    <mergeCell ref="B65:C65"/>
    <mergeCell ref="B66:C66"/>
    <mergeCell ref="B39:B40"/>
    <mergeCell ref="C39:C40"/>
    <mergeCell ref="B41:B42"/>
    <mergeCell ref="C41:C42"/>
    <mergeCell ref="B47:B48"/>
    <mergeCell ref="C47:C48"/>
    <mergeCell ref="B49:B50"/>
    <mergeCell ref="C49:C50"/>
    <mergeCell ref="B51:B52"/>
    <mergeCell ref="C51:C52"/>
    <mergeCell ref="B37:B38"/>
    <mergeCell ref="C37:C38"/>
    <mergeCell ref="D37:D38"/>
    <mergeCell ref="B57:B58"/>
    <mergeCell ref="C57:C58"/>
    <mergeCell ref="D57:D58"/>
    <mergeCell ref="D43:D44"/>
    <mergeCell ref="B45:B46"/>
    <mergeCell ref="C45:C46"/>
    <mergeCell ref="D45:D46"/>
    <mergeCell ref="B43:B44"/>
    <mergeCell ref="C43:C44"/>
    <mergeCell ref="D39:D40"/>
    <mergeCell ref="D41:D42"/>
    <mergeCell ref="D47:D48"/>
    <mergeCell ref="D49:D50"/>
    <mergeCell ref="B33:B34"/>
    <mergeCell ref="C33:C34"/>
    <mergeCell ref="D33:D34"/>
    <mergeCell ref="B35:B36"/>
    <mergeCell ref="C35:C36"/>
    <mergeCell ref="D35:D36"/>
    <mergeCell ref="B29:B30"/>
    <mergeCell ref="C29:C30"/>
    <mergeCell ref="D29:D30"/>
    <mergeCell ref="B31:B32"/>
    <mergeCell ref="C31:C32"/>
    <mergeCell ref="D31:D32"/>
    <mergeCell ref="B25:B26"/>
    <mergeCell ref="C25:C26"/>
    <mergeCell ref="D25:D26"/>
    <mergeCell ref="B27:B28"/>
    <mergeCell ref="C27:C28"/>
    <mergeCell ref="D27:D28"/>
    <mergeCell ref="B21:B22"/>
    <mergeCell ref="C21:C22"/>
    <mergeCell ref="D21:D22"/>
    <mergeCell ref="B23:B24"/>
    <mergeCell ref="C23:C24"/>
    <mergeCell ref="D23:D24"/>
    <mergeCell ref="B17:B18"/>
    <mergeCell ref="C17:C18"/>
    <mergeCell ref="D17:D18"/>
    <mergeCell ref="B19:B20"/>
    <mergeCell ref="C19:C20"/>
    <mergeCell ref="D19:D20"/>
    <mergeCell ref="B13:B14"/>
    <mergeCell ref="C13:C14"/>
    <mergeCell ref="D13:D14"/>
    <mergeCell ref="B15:B16"/>
    <mergeCell ref="C15:C16"/>
    <mergeCell ref="D15:D16"/>
    <mergeCell ref="B1:E1"/>
    <mergeCell ref="B3:E3"/>
    <mergeCell ref="B4:G4"/>
    <mergeCell ref="B6:G6"/>
    <mergeCell ref="B7:D7"/>
    <mergeCell ref="O4:P4"/>
    <mergeCell ref="B5:G5"/>
    <mergeCell ref="O5:P5"/>
    <mergeCell ref="B2:Q2"/>
    <mergeCell ref="B11:B12"/>
    <mergeCell ref="C11:C12"/>
    <mergeCell ref="D11:D12"/>
    <mergeCell ref="B9:B10"/>
    <mergeCell ref="C9:C10"/>
    <mergeCell ref="D9:D10"/>
  </mergeCells>
  <conditionalFormatting sqref="E9:P9">
    <cfRule type="cellIs" dxfId="26" priority="32" stopIfTrue="1" operator="greaterThan">
      <formula>0</formula>
    </cfRule>
  </conditionalFormatting>
  <conditionalFormatting sqref="E11:P11">
    <cfRule type="cellIs" dxfId="25" priority="31" stopIfTrue="1" operator="greaterThan">
      <formula>0</formula>
    </cfRule>
  </conditionalFormatting>
  <conditionalFormatting sqref="E13:P13">
    <cfRule type="cellIs" dxfId="24" priority="30" stopIfTrue="1" operator="greaterThan">
      <formula>0</formula>
    </cfRule>
  </conditionalFormatting>
  <conditionalFormatting sqref="E15:P15">
    <cfRule type="cellIs" dxfId="23" priority="29" stopIfTrue="1" operator="greaterThan">
      <formula>0</formula>
    </cfRule>
  </conditionalFormatting>
  <conditionalFormatting sqref="E17:P17">
    <cfRule type="cellIs" dxfId="22" priority="28" stopIfTrue="1" operator="greaterThan">
      <formula>0</formula>
    </cfRule>
  </conditionalFormatting>
  <conditionalFormatting sqref="E19:P19">
    <cfRule type="cellIs" dxfId="21" priority="27" stopIfTrue="1" operator="greaterThan">
      <formula>0</formula>
    </cfRule>
  </conditionalFormatting>
  <conditionalFormatting sqref="E21:P21">
    <cfRule type="cellIs" dxfId="20" priority="26" stopIfTrue="1" operator="greaterThan">
      <formula>0</formula>
    </cfRule>
  </conditionalFormatting>
  <conditionalFormatting sqref="E23:P23">
    <cfRule type="cellIs" dxfId="19" priority="25" stopIfTrue="1" operator="greaterThan">
      <formula>0</formula>
    </cfRule>
  </conditionalFormatting>
  <conditionalFormatting sqref="E25:P25">
    <cfRule type="cellIs" dxfId="18" priority="24" stopIfTrue="1" operator="greaterThan">
      <formula>0</formula>
    </cfRule>
  </conditionalFormatting>
  <conditionalFormatting sqref="E27:P27">
    <cfRule type="cellIs" dxfId="17" priority="23" stopIfTrue="1" operator="greaterThan">
      <formula>0</formula>
    </cfRule>
  </conditionalFormatting>
  <conditionalFormatting sqref="E29:P29">
    <cfRule type="cellIs" dxfId="16" priority="22" stopIfTrue="1" operator="greaterThan">
      <formula>0</formula>
    </cfRule>
  </conditionalFormatting>
  <conditionalFormatting sqref="E31:P31">
    <cfRule type="cellIs" dxfId="15" priority="21" stopIfTrue="1" operator="greaterThan">
      <formula>0</formula>
    </cfRule>
  </conditionalFormatting>
  <conditionalFormatting sqref="E33:P33">
    <cfRule type="cellIs" dxfId="14" priority="20" stopIfTrue="1" operator="greaterThan">
      <formula>0</formula>
    </cfRule>
  </conditionalFormatting>
  <conditionalFormatting sqref="E61:P61">
    <cfRule type="cellIs" dxfId="13" priority="3" stopIfTrue="1" operator="greaterThan">
      <formula>0</formula>
    </cfRule>
  </conditionalFormatting>
  <conditionalFormatting sqref="E43:P43">
    <cfRule type="cellIs" dxfId="12" priority="12" stopIfTrue="1" operator="greaterThan">
      <formula>0</formula>
    </cfRule>
  </conditionalFormatting>
  <conditionalFormatting sqref="E35:P35">
    <cfRule type="cellIs" dxfId="11" priority="16" stopIfTrue="1" operator="greaterThan">
      <formula>0</formula>
    </cfRule>
  </conditionalFormatting>
  <conditionalFormatting sqref="E37:P37">
    <cfRule type="cellIs" dxfId="10" priority="15" stopIfTrue="1" operator="greaterThan">
      <formula>0</formula>
    </cfRule>
  </conditionalFormatting>
  <conditionalFormatting sqref="E39:P39">
    <cfRule type="cellIs" dxfId="9" priority="14" stopIfTrue="1" operator="greaterThan">
      <formula>0</formula>
    </cfRule>
  </conditionalFormatting>
  <conditionalFormatting sqref="E41:P41">
    <cfRule type="cellIs" dxfId="8" priority="13" stopIfTrue="1" operator="greaterThan">
      <formula>0</formula>
    </cfRule>
  </conditionalFormatting>
  <conditionalFormatting sqref="E45:P45">
    <cfRule type="cellIs" dxfId="7" priority="11" stopIfTrue="1" operator="greaterThan">
      <formula>0</formula>
    </cfRule>
  </conditionalFormatting>
  <conditionalFormatting sqref="E47:P47">
    <cfRule type="cellIs" dxfId="6" priority="10" stopIfTrue="1" operator="greaterThan">
      <formula>0</formula>
    </cfRule>
  </conditionalFormatting>
  <conditionalFormatting sqref="E49:P49">
    <cfRule type="cellIs" dxfId="5" priority="9" stopIfTrue="1" operator="greaterThan">
      <formula>0</formula>
    </cfRule>
  </conditionalFormatting>
  <conditionalFormatting sqref="E51:P51">
    <cfRule type="cellIs" dxfId="4" priority="8" stopIfTrue="1" operator="greaterThan">
      <formula>0</formula>
    </cfRule>
  </conditionalFormatting>
  <conditionalFormatting sqref="E53:P53">
    <cfRule type="cellIs" dxfId="3" priority="7" stopIfTrue="1" operator="greaterThan">
      <formula>0</formula>
    </cfRule>
  </conditionalFormatting>
  <conditionalFormatting sqref="E59:P59">
    <cfRule type="cellIs" dxfId="2" priority="4" stopIfTrue="1" operator="greaterThan">
      <formula>0</formula>
    </cfRule>
  </conditionalFormatting>
  <conditionalFormatting sqref="E57:P57">
    <cfRule type="cellIs" dxfId="1" priority="5" stopIfTrue="1" operator="greaterThan">
      <formula>0</formula>
    </cfRule>
  </conditionalFormatting>
  <conditionalFormatting sqref="E55:P55">
    <cfRule type="cellIs" dxfId="0" priority="1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2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G30"/>
  <sheetViews>
    <sheetView zoomScale="90" zoomScaleNormal="90" workbookViewId="0">
      <selection activeCell="E18" sqref="E18"/>
    </sheetView>
  </sheetViews>
  <sheetFormatPr defaultRowHeight="15" x14ac:dyDescent="0.25"/>
  <cols>
    <col min="5" max="5" width="49.28515625" customWidth="1"/>
    <col min="6" max="6" width="19.5703125" customWidth="1"/>
  </cols>
  <sheetData>
    <row r="3" spans="5:7" ht="15.75" thickBot="1" x14ac:dyDescent="0.3"/>
    <row r="4" spans="5:7" s="129" customFormat="1" ht="13.5" customHeight="1" x14ac:dyDescent="0.25">
      <c r="E4" s="249" t="s">
        <v>735</v>
      </c>
      <c r="F4" s="250"/>
      <c r="G4" s="251"/>
    </row>
    <row r="5" spans="5:7" s="129" customFormat="1" ht="13.5" customHeight="1" x14ac:dyDescent="0.25">
      <c r="E5" s="122" t="s">
        <v>738</v>
      </c>
      <c r="F5" s="123"/>
      <c r="G5" s="124"/>
    </row>
    <row r="6" spans="5:7" s="129" customFormat="1" ht="13.5" customHeight="1" x14ac:dyDescent="0.25">
      <c r="E6" s="122" t="s">
        <v>981</v>
      </c>
      <c r="F6" s="125">
        <v>22182</v>
      </c>
      <c r="G6" s="124" t="s">
        <v>2</v>
      </c>
    </row>
    <row r="7" spans="5:7" s="129" customFormat="1" ht="13.5" customHeight="1" x14ac:dyDescent="0.25">
      <c r="E7" s="122" t="s">
        <v>736</v>
      </c>
      <c r="F7" s="126"/>
      <c r="G7" s="124"/>
    </row>
    <row r="8" spans="5:7" s="129" customFormat="1" ht="13.5" customHeight="1" x14ac:dyDescent="0.25">
      <c r="E8" s="122" t="s">
        <v>743</v>
      </c>
      <c r="F8" s="127">
        <v>2403.73</v>
      </c>
      <c r="G8" s="124" t="s">
        <v>2</v>
      </c>
    </row>
    <row r="9" spans="5:7" s="129" customFormat="1" ht="13.5" customHeight="1" x14ac:dyDescent="0.25">
      <c r="E9" s="122" t="s">
        <v>744</v>
      </c>
      <c r="F9" s="127">
        <v>2403.73</v>
      </c>
      <c r="G9" s="124" t="s">
        <v>2</v>
      </c>
    </row>
    <row r="10" spans="5:7" s="129" customFormat="1" ht="13.5" customHeight="1" x14ac:dyDescent="0.25">
      <c r="E10" s="122" t="s">
        <v>745</v>
      </c>
      <c r="F10" s="126">
        <v>1428.74</v>
      </c>
      <c r="G10" s="124" t="s">
        <v>2</v>
      </c>
    </row>
    <row r="11" spans="5:7" s="129" customFormat="1" ht="13.5" customHeight="1" x14ac:dyDescent="0.25">
      <c r="E11" s="122" t="s">
        <v>746</v>
      </c>
      <c r="F11" s="127">
        <v>1245.1199999999999</v>
      </c>
      <c r="G11" s="124" t="s">
        <v>2</v>
      </c>
    </row>
    <row r="12" spans="5:7" s="129" customFormat="1" ht="13.5" customHeight="1" x14ac:dyDescent="0.25">
      <c r="E12" s="122" t="s">
        <v>747</v>
      </c>
      <c r="F12" s="127">
        <v>1245.1199999999999</v>
      </c>
      <c r="G12" s="124" t="s">
        <v>2</v>
      </c>
    </row>
    <row r="13" spans="5:7" s="129" customFormat="1" ht="13.5" customHeight="1" x14ac:dyDescent="0.25">
      <c r="E13" s="122" t="s">
        <v>748</v>
      </c>
      <c r="F13" s="127">
        <v>1245.1199999999999</v>
      </c>
      <c r="G13" s="124" t="s">
        <v>2</v>
      </c>
    </row>
    <row r="14" spans="5:7" s="129" customFormat="1" ht="13.5" customHeight="1" x14ac:dyDescent="0.25">
      <c r="E14" s="122" t="s">
        <v>753</v>
      </c>
      <c r="F14" s="126">
        <v>155.66</v>
      </c>
      <c r="G14" s="124" t="s">
        <v>2</v>
      </c>
    </row>
    <row r="15" spans="5:7" s="129" customFormat="1" ht="13.5" customHeight="1" x14ac:dyDescent="0.25">
      <c r="E15" s="122" t="s">
        <v>752</v>
      </c>
      <c r="F15" s="127">
        <v>150</v>
      </c>
      <c r="G15" s="124" t="s">
        <v>2</v>
      </c>
    </row>
    <row r="16" spans="5:7" s="129" customFormat="1" ht="13.5" customHeight="1" x14ac:dyDescent="0.25">
      <c r="E16" s="122" t="s">
        <v>749</v>
      </c>
      <c r="F16" s="127">
        <f>SUM(F8:F15)</f>
        <v>10277.219999999998</v>
      </c>
      <c r="G16" s="124" t="s">
        <v>2</v>
      </c>
    </row>
    <row r="17" spans="5:7" s="129" customFormat="1" ht="13.5" customHeight="1" x14ac:dyDescent="0.25">
      <c r="E17" s="122" t="s">
        <v>740</v>
      </c>
      <c r="F17" s="126"/>
      <c r="G17" s="124"/>
    </row>
    <row r="18" spans="5:7" s="129" customFormat="1" ht="13.5" customHeight="1" x14ac:dyDescent="0.25">
      <c r="E18" s="122" t="s">
        <v>743</v>
      </c>
      <c r="F18" s="127">
        <v>1715.37</v>
      </c>
      <c r="G18" s="124" t="s">
        <v>2</v>
      </c>
    </row>
    <row r="19" spans="5:7" s="129" customFormat="1" ht="13.5" customHeight="1" x14ac:dyDescent="0.25">
      <c r="E19" s="122" t="s">
        <v>750</v>
      </c>
      <c r="F19" s="128">
        <v>1530.77</v>
      </c>
      <c r="G19" s="124" t="s">
        <v>2</v>
      </c>
    </row>
    <row r="20" spans="5:7" s="129" customFormat="1" ht="13.5" customHeight="1" x14ac:dyDescent="0.25">
      <c r="E20" s="122" t="s">
        <v>752</v>
      </c>
      <c r="F20" s="128">
        <v>11.1</v>
      </c>
      <c r="G20" s="124"/>
    </row>
    <row r="21" spans="5:7" s="129" customFormat="1" ht="13.5" customHeight="1" x14ac:dyDescent="0.25">
      <c r="E21" s="122" t="s">
        <v>749</v>
      </c>
      <c r="F21" s="127">
        <f>SUM(F18:F20)</f>
        <v>3257.24</v>
      </c>
      <c r="G21" s="124" t="s">
        <v>2</v>
      </c>
    </row>
    <row r="22" spans="5:7" s="129" customFormat="1" ht="13.5" customHeight="1" x14ac:dyDescent="0.25">
      <c r="E22" s="122" t="s">
        <v>739</v>
      </c>
      <c r="F22" s="128"/>
      <c r="G22" s="124"/>
    </row>
    <row r="23" spans="5:7" s="129" customFormat="1" ht="13.5" customHeight="1" x14ac:dyDescent="0.25">
      <c r="E23" s="122" t="s">
        <v>751</v>
      </c>
      <c r="F23" s="128">
        <v>668.43</v>
      </c>
      <c r="G23" s="124"/>
    </row>
    <row r="24" spans="5:7" s="129" customFormat="1" ht="13.5" customHeight="1" x14ac:dyDescent="0.25">
      <c r="E24" s="122" t="s">
        <v>749</v>
      </c>
      <c r="F24" s="127">
        <f>SUM(F23)</f>
        <v>668.43</v>
      </c>
      <c r="G24" s="124" t="s">
        <v>2</v>
      </c>
    </row>
    <row r="25" spans="5:7" s="129" customFormat="1" ht="13.5" customHeight="1" x14ac:dyDescent="0.25">
      <c r="E25" s="122" t="s">
        <v>737</v>
      </c>
      <c r="F25" s="128"/>
      <c r="G25" s="124"/>
    </row>
    <row r="26" spans="5:7" s="129" customFormat="1" ht="13.5" customHeight="1" x14ac:dyDescent="0.25">
      <c r="E26" s="122" t="s">
        <v>741</v>
      </c>
      <c r="F26" s="128">
        <v>119</v>
      </c>
      <c r="G26" s="124" t="s">
        <v>2</v>
      </c>
    </row>
    <row r="27" spans="5:7" s="129" customFormat="1" ht="13.5" customHeight="1" x14ac:dyDescent="0.25">
      <c r="E27" s="122" t="s">
        <v>742</v>
      </c>
      <c r="F27" s="128">
        <v>9</v>
      </c>
      <c r="G27" s="124"/>
    </row>
    <row r="28" spans="5:7" s="129" customFormat="1" ht="13.5" customHeight="1" x14ac:dyDescent="0.25">
      <c r="E28" s="122" t="s">
        <v>754</v>
      </c>
      <c r="F28" s="128">
        <v>66.25</v>
      </c>
      <c r="G28" s="124"/>
    </row>
    <row r="29" spans="5:7" s="129" customFormat="1" ht="13.5" customHeight="1" x14ac:dyDescent="0.25">
      <c r="E29" s="122" t="s">
        <v>749</v>
      </c>
      <c r="F29" s="127">
        <f>SUM(F26:F28)</f>
        <v>194.25</v>
      </c>
      <c r="G29" s="124" t="s">
        <v>2</v>
      </c>
    </row>
    <row r="30" spans="5:7" s="129" customFormat="1" ht="13.5" customHeight="1" thickBot="1" x14ac:dyDescent="0.3">
      <c r="E30" s="130" t="s">
        <v>570</v>
      </c>
      <c r="F30" s="131">
        <f>F16+F21+F24+F29</f>
        <v>14397.139999999998</v>
      </c>
      <c r="G30" s="132" t="s">
        <v>2</v>
      </c>
    </row>
  </sheetData>
  <mergeCells count="1">
    <mergeCell ref="E4:G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Planilha2</vt:lpstr>
      <vt:lpstr>Resumo</vt:lpstr>
      <vt:lpstr>Cronograma</vt:lpstr>
      <vt:lpstr>Obra m²</vt:lpstr>
      <vt:lpstr>Cronograma!Area_de_impressao</vt:lpstr>
      <vt:lpstr>Resumo!Area_de_impressao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Adriana Lima Conserva</cp:lastModifiedBy>
  <cp:lastPrinted>2019-11-05T15:13:43Z</cp:lastPrinted>
  <dcterms:created xsi:type="dcterms:W3CDTF">2019-09-10T19:05:15Z</dcterms:created>
  <dcterms:modified xsi:type="dcterms:W3CDTF">2021-08-02T19:24:32Z</dcterms:modified>
</cp:coreProperties>
</file>