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O25" i="1" l="1"/>
  <c r="N25" i="1"/>
  <c r="H25" i="1"/>
  <c r="G25" i="1"/>
  <c r="F25" i="1"/>
  <c r="P24" i="1"/>
  <c r="K25" i="1"/>
  <c r="B24" i="1"/>
  <c r="O23" i="1"/>
  <c r="N23" i="1"/>
  <c r="I23" i="1"/>
  <c r="H23" i="1"/>
  <c r="G23" i="1"/>
  <c r="F23" i="1"/>
  <c r="P22" i="1"/>
  <c r="K23" i="1"/>
  <c r="B22" i="1"/>
  <c r="O21" i="1"/>
  <c r="N21" i="1"/>
  <c r="I21" i="1"/>
  <c r="H21" i="1"/>
  <c r="G21" i="1"/>
  <c r="F21" i="1"/>
  <c r="P20" i="1"/>
  <c r="K21" i="1"/>
  <c r="B20" i="1"/>
  <c r="O19" i="1"/>
  <c r="N19" i="1"/>
  <c r="I19" i="1"/>
  <c r="H19" i="1"/>
  <c r="G19" i="1"/>
  <c r="F19" i="1"/>
  <c r="P18" i="1"/>
  <c r="K19" i="1"/>
  <c r="B18" i="1"/>
  <c r="O17" i="1"/>
  <c r="N17" i="1"/>
  <c r="I17" i="1"/>
  <c r="H17" i="1"/>
  <c r="G17" i="1"/>
  <c r="F17" i="1"/>
  <c r="P16" i="1"/>
  <c r="K17" i="1"/>
  <c r="B16" i="1"/>
  <c r="O15" i="1"/>
  <c r="N15" i="1"/>
  <c r="I15" i="1"/>
  <c r="H15" i="1"/>
  <c r="G15" i="1"/>
  <c r="F15" i="1"/>
  <c r="P14" i="1"/>
  <c r="K15" i="1"/>
  <c r="B14" i="1"/>
  <c r="O13" i="1"/>
  <c r="N13" i="1"/>
  <c r="I13" i="1"/>
  <c r="H13" i="1"/>
  <c r="G13" i="1"/>
  <c r="F13" i="1"/>
  <c r="P12" i="1"/>
  <c r="K13" i="1"/>
  <c r="B12" i="1"/>
  <c r="O11" i="1"/>
  <c r="N11" i="1"/>
  <c r="I11" i="1"/>
  <c r="H11" i="1"/>
  <c r="G11" i="1"/>
  <c r="F11" i="1"/>
  <c r="P10" i="1"/>
  <c r="K11" i="1"/>
  <c r="B10" i="1"/>
  <c r="O9" i="1"/>
  <c r="N9" i="1"/>
  <c r="I9" i="1"/>
  <c r="H9" i="1"/>
  <c r="G9" i="1"/>
  <c r="F9" i="1"/>
  <c r="P8" i="1"/>
  <c r="K9" i="1"/>
  <c r="B8" i="1"/>
  <c r="O26" i="1" l="1"/>
  <c r="O27" i="1" s="1"/>
  <c r="O30" i="1" s="1"/>
  <c r="N26" i="1"/>
  <c r="N27" i="1" s="1"/>
  <c r="H26" i="1"/>
  <c r="H27" i="1" s="1"/>
  <c r="H30" i="1" s="1"/>
  <c r="G26" i="1"/>
  <c r="G27" i="1" s="1"/>
  <c r="G30" i="1" s="1"/>
  <c r="F26" i="1"/>
  <c r="F27" i="1" s="1"/>
  <c r="K26" i="1"/>
  <c r="J9" i="1"/>
  <c r="J21" i="1"/>
  <c r="D9" i="1"/>
  <c r="L9" i="1"/>
  <c r="D11" i="1"/>
  <c r="L11" i="1"/>
  <c r="D13" i="1"/>
  <c r="L13" i="1"/>
  <c r="D15" i="1"/>
  <c r="L15" i="1"/>
  <c r="D17" i="1"/>
  <c r="L17" i="1"/>
  <c r="D19" i="1"/>
  <c r="L19" i="1"/>
  <c r="D21" i="1"/>
  <c r="L21" i="1"/>
  <c r="D23" i="1"/>
  <c r="L23" i="1"/>
  <c r="D25" i="1"/>
  <c r="L25" i="1"/>
  <c r="E9" i="1"/>
  <c r="M9" i="1"/>
  <c r="E11" i="1"/>
  <c r="M11" i="1"/>
  <c r="E13" i="1"/>
  <c r="M13" i="1"/>
  <c r="E15" i="1"/>
  <c r="M15" i="1"/>
  <c r="E17" i="1"/>
  <c r="M17" i="1"/>
  <c r="E19" i="1"/>
  <c r="M19" i="1"/>
  <c r="E21" i="1"/>
  <c r="M21" i="1"/>
  <c r="E23" i="1"/>
  <c r="M23" i="1"/>
  <c r="E25" i="1"/>
  <c r="M25" i="1"/>
  <c r="I25" i="1"/>
  <c r="I26" i="1" s="1"/>
  <c r="C26" i="1"/>
  <c r="J13" i="1"/>
  <c r="J15" i="1"/>
  <c r="J23" i="1"/>
  <c r="J11" i="1"/>
  <c r="J17" i="1"/>
  <c r="J19" i="1"/>
  <c r="J25" i="1"/>
  <c r="C27" i="1" l="1"/>
  <c r="C30" i="1" s="1"/>
  <c r="N30" i="1"/>
  <c r="F30" i="1"/>
  <c r="P17" i="1"/>
  <c r="P15" i="1"/>
  <c r="I27" i="1"/>
  <c r="I30" i="1" s="1"/>
  <c r="P21" i="1"/>
  <c r="P13" i="1"/>
  <c r="M26" i="1"/>
  <c r="E26" i="1"/>
  <c r="P19" i="1"/>
  <c r="P11" i="1"/>
  <c r="K27" i="1"/>
  <c r="K30" i="1" s="1"/>
  <c r="L26" i="1"/>
  <c r="D26" i="1"/>
  <c r="P25" i="1"/>
  <c r="P9" i="1"/>
  <c r="P23" i="1"/>
  <c r="J26" i="1"/>
  <c r="E27" i="1" l="1"/>
  <c r="E30" i="1" s="1"/>
  <c r="M27" i="1"/>
  <c r="M30" i="1" s="1"/>
  <c r="D27" i="1"/>
  <c r="D30" i="1" s="1"/>
  <c r="P26" i="1"/>
  <c r="L27" i="1"/>
  <c r="L30" i="1" s="1"/>
  <c r="J27" i="1"/>
  <c r="J30" i="1" s="1"/>
  <c r="P27" i="1" l="1"/>
  <c r="P28" i="1" s="1"/>
  <c r="P30" i="1"/>
</calcChain>
</file>

<file path=xl/sharedStrings.xml><?xml version="1.0" encoding="utf-8"?>
<sst xmlns="http://schemas.openxmlformats.org/spreadsheetml/2006/main" count="31" uniqueCount="31">
  <si>
    <t>CRONOGRAMA FISICO FINANCEIRO</t>
  </si>
  <si>
    <t>OBRA: REFORMA E AMPLIAÇÃO DE SISTEMA DE CLIMATIZAÇÃO, VENTILAÇÃO E EXAUSTÃO MECÂNICA, ELEVADORES E CME DO HOSPITAL GERAL DR. JOSÉ PANGELLA</t>
  </si>
  <si>
    <t>LOCAL: AVENIDA MINISTRO PETRÔNIO PORTELA, 1800 - VILA PENTEADO - SÃO PAULO - SP</t>
  </si>
  <si>
    <t>CÓDIGO</t>
  </si>
  <si>
    <t>Descrição</t>
  </si>
  <si>
    <t>Total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</si>
  <si>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</si>
  <si>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</si>
  <si>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</si>
  <si>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</si>
  <si>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</si>
  <si>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</si>
  <si>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</si>
  <si>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</si>
  <si>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</si>
  <si>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</si>
  <si>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</si>
  <si>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</si>
  <si>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TOTAIS</t>
  </si>
  <si>
    <t>1.0</t>
  </si>
  <si>
    <t>2.0</t>
  </si>
  <si>
    <t>3.0</t>
  </si>
  <si>
    <t>4.0</t>
  </si>
  <si>
    <t>5.0</t>
  </si>
  <si>
    <t>6.0</t>
  </si>
  <si>
    <t>7.0</t>
  </si>
  <si>
    <t>8.0</t>
  </si>
  <si>
    <t>9.0</t>
  </si>
  <si>
    <t>TOTAL DA OBRA</t>
  </si>
  <si>
    <t>TOTAL GERAL</t>
  </si>
  <si>
    <t>BDI-0,00%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</si>
</sst>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0" xfId="2" applyFont="1" applyFill="1" applyBorder="1" applyAlignment="1" applyProtection="1">
      <alignment vertical="center"/>
      <protection locked="0"/>
    </xf>
    <xf numFmtId="0" fontId="5" fillId="0" borderId="0" xfId="2" applyFont="1" applyFill="1" applyBorder="1" applyAlignment="1" applyProtection="1">
      <alignment vertical="center" wrapText="1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5" fillId="2" borderId="1" xfId="2" applyFont="1" applyFill="1" applyBorder="1" applyAlignment="1" applyProtection="1">
      <alignment horizontal="center" vertical="center"/>
      <protection hidden="1"/>
    </xf>
    <xf numFmtId="10" fontId="6" fillId="0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2" fontId="6" fillId="0" borderId="1" xfId="0" applyNumberFormat="1" applyFont="1" applyFill="1" applyBorder="1" applyAlignment="1" applyProtection="1">
      <alignment horizontal="left" vertical="center"/>
      <protection locked="0"/>
    </xf>
    <xf numFmtId="44" fontId="6" fillId="0" borderId="1" xfId="1" applyNumberFormat="1" applyFont="1" applyFill="1" applyBorder="1" applyAlignment="1" applyProtection="1">
      <alignment horizontal="center" vertical="center"/>
      <protection locked="0"/>
    </xf>
    <xf numFmtId="2" fontId="8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/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/>
    <xf numFmtId="2" fontId="7" fillId="0" borderId="1" xfId="0" applyNumberFormat="1" applyFont="1" applyBorder="1"/>
    <xf numFmtId="4" fontId="7" fillId="0" borderId="1" xfId="0" applyNumberFormat="1" applyFont="1" applyBorder="1"/>
    <xf numFmtId="0" fontId="2" fillId="0" borderId="1" xfId="0" applyFont="1" applyBorder="1"/>
    <xf numFmtId="4" fontId="0" fillId="0" borderId="1" xfId="0" applyNumberFormat="1" applyBorder="1"/>
    <xf numFmtId="44" fontId="7" fillId="0" borderId="1" xfId="0" applyNumberFormat="1" applyFont="1" applyBorder="1"/>
    <xf numFmtId="44" fontId="7" fillId="0" borderId="0" xfId="0" applyNumberFormat="1" applyFont="1"/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NumberFormat="1" applyFont="1" applyFill="1" applyBorder="1" applyAlignment="1" applyProtection="1">
      <alignment horizontal="center" vertical="center"/>
      <protection locked="0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</cellXfs>
  <cellStyles count="3">
    <cellStyle name="Normal" xfId="0" builtinId="0"/>
    <cellStyle name="Normal 2" xfId="2"/>
    <cellStyle name="Porcentagem" xfId="1" builtinId="5"/>
  </cellStyles>
  <dxfs count="2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52918</xdr:colOff>
      <xdr:row>0</xdr:row>
      <xdr:rowOff>52917</xdr:rowOff>
    </xdr:from>
    <xdr:to>
      <xdr:col>1</xdr:col>
      <xdr:colOff>486835</xdr:colOff>
      <xdr:row>3</xdr:row>
      <xdr:rowOff>20013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8" y="52917"/>
          <a:ext cx="1043517" cy="538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santos/Desktop/PL.DET_AC+CME_175_R5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PL.Detalhada"/>
      <sheetName val="Comp"/>
      <sheetName val="Cot"/>
      <sheetName val="Cremalheira"/>
      <sheetName val="Insumos"/>
      <sheetName val="Resumo"/>
      <sheetName val="Crono"/>
      <sheetName val="Adm Local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PLANILHA RESUMO</v>
          </cell>
        </row>
        <row r="4">
          <cell r="B4" t="str">
            <v>OBRA: REFORMA E AMPLIAÇÃO DE SISTEMA DE CLIMATIZAÇÃO, VENTILAÇÃO E EXAUSTÃO MECÂNICA, ELEVADORES E CME DO HOSPITAL GERAL DR. JOSÉ PANGELLA</v>
          </cell>
        </row>
        <row r="5">
          <cell r="B5" t="str">
            <v>LOCAL: AVENIDA MINISTRO PETRÔNIO PORTELA, 1800 - VILA PENTEADO - SÃO PAULO - SP</v>
          </cell>
        </row>
        <row r="7">
          <cell r="A7" t="str">
            <v>CÓDIGO</v>
          </cell>
          <cell r="B7" t="str">
            <v>DESCRIÇÃO</v>
          </cell>
          <cell r="D7" t="str">
            <v>TOTAL</v>
          </cell>
        </row>
        <row r="8">
          <cell r="A8" t="str">
            <v>1.0</v>
          </cell>
          <cell r="B8" t="str">
            <v>SERVIÇO DE APOIO À OBRA</v>
          </cell>
          <cell r="D8">
            <v>1113718.27</v>
          </cell>
        </row>
        <row r="9">
          <cell r="A9" t="str">
            <v>2.0</v>
          </cell>
          <cell r="B9" t="str">
            <v>CENTRAL DE ÁGUA GELADA - C.A.G.</v>
          </cell>
          <cell r="D9">
            <v>850016.01</v>
          </cell>
        </row>
        <row r="10">
          <cell r="A10" t="str">
            <v>3.0</v>
          </cell>
          <cell r="B10" t="str">
            <v>2° PAVIMENTO</v>
          </cell>
          <cell r="D10">
            <v>706356.39</v>
          </cell>
        </row>
        <row r="11">
          <cell r="A11" t="str">
            <v>4.0</v>
          </cell>
          <cell r="B11" t="str">
            <v>3° PAVIMENTO</v>
          </cell>
          <cell r="D11">
            <v>1741331.66</v>
          </cell>
        </row>
        <row r="12">
          <cell r="A12" t="str">
            <v>5.0</v>
          </cell>
          <cell r="B12" t="str">
            <v>4° PAVIMENTO</v>
          </cell>
          <cell r="D12">
            <v>479341.26</v>
          </cell>
        </row>
        <row r="13">
          <cell r="A13" t="str">
            <v>6.0</v>
          </cell>
          <cell r="B13" t="str">
            <v>PRUMADAS</v>
          </cell>
          <cell r="D13">
            <v>61815.05</v>
          </cell>
        </row>
        <row r="14">
          <cell r="A14" t="str">
            <v>7.0</v>
          </cell>
          <cell r="B14" t="str">
            <v>IMPLANTAÇÃO</v>
          </cell>
          <cell r="D14">
            <v>1635509.5099999995</v>
          </cell>
        </row>
        <row r="15">
          <cell r="A15" t="str">
            <v>8.0</v>
          </cell>
          <cell r="B15" t="str">
            <v>CME -  REFORMA E AMPLIAÇÃO (EXISTENTE)</v>
          </cell>
          <cell r="D15">
            <v>505607.01000000007</v>
          </cell>
        </row>
        <row r="16">
          <cell r="A16" t="str">
            <v>9.0</v>
          </cell>
          <cell r="B16" t="str">
            <v>SISTEMA DE AR CONDICIONADO (C.M.E.)</v>
          </cell>
          <cell r="D16">
            <v>417738.57</v>
          </cell>
        </row>
        <row r="17">
          <cell r="B17" t="str">
            <v>SUBTOTAL</v>
          </cell>
          <cell r="D17">
            <v>7511433.7299999995</v>
          </cell>
        </row>
        <row r="18">
          <cell r="B18" t="str">
            <v>BDI - MAT E MÃO DE OBRA</v>
          </cell>
          <cell r="C18">
            <v>0.22120000000000001</v>
          </cell>
          <cell r="D18">
            <v>1661529.1410759999</v>
          </cell>
        </row>
        <row r="20">
          <cell r="B20" t="str">
            <v xml:space="preserve">PREÇO TOTAL DO EMPREENDIMENTO </v>
          </cell>
          <cell r="D20">
            <v>9172962.871075999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abSelected="1" workbookViewId="0">
      <selection activeCell="C22" sqref="C22:C23"/>
    </sheetView>
  </sheetViews>
  <sheetFormatPr defaultRowHeight="15" x14ac:dyDescent="0.25"/>
  <cols>
    <col min="2" max="2" width="59.5703125" customWidth="1"/>
    <col min="3" max="3" width="14.140625" customWidth="1"/>
    <col min="4" max="15" width="10.42578125" customWidth="1"/>
    <col min="16" max="16" width="15.28515625" bestFit="1" customWidth="1"/>
    <col min="17" max="17" width="15.42578125" bestFit="1" customWidth="1"/>
  </cols>
  <sheetData>
    <row r="1" spans="1:17" x14ac:dyDescent="0.25">
      <c r="A1" s="1"/>
      <c r="B1" s="1"/>
      <c r="C1" s="1"/>
      <c r="D1" s="1"/>
      <c r="E1" s="1"/>
      <c r="F1" s="1"/>
      <c r="G1" s="1"/>
    </row>
    <row r="2" spans="1:17" x14ac:dyDescent="0.25">
      <c r="A2" s="1"/>
      <c r="B2" s="2" t="s">
        <v>0</v>
      </c>
      <c r="C2" s="3"/>
      <c r="D2" s="1"/>
      <c r="E2" s="1"/>
      <c r="F2" s="1"/>
      <c r="G2" s="1"/>
    </row>
    <row r="3" spans="1:17" x14ac:dyDescent="0.25">
      <c r="A3" s="1"/>
      <c r="B3" s="1"/>
      <c r="C3" s="1"/>
      <c r="D3" s="1"/>
      <c r="E3" s="1"/>
      <c r="F3" s="1"/>
      <c r="G3" s="1"/>
    </row>
    <row r="4" spans="1:17" x14ac:dyDescent="0.25">
      <c r="A4" s="1"/>
      <c r="B4" s="4" t="s">
        <v>1</v>
      </c>
      <c r="C4" s="5"/>
      <c r="D4" s="5"/>
      <c r="E4" s="5"/>
      <c r="F4" s="5"/>
      <c r="G4" s="5"/>
    </row>
    <row r="5" spans="1:17" x14ac:dyDescent="0.25">
      <c r="A5" s="1"/>
      <c r="B5" s="6" t="s">
        <v>2</v>
      </c>
      <c r="C5" s="6"/>
      <c r="D5" s="6"/>
      <c r="E5" s="6"/>
      <c r="F5" s="6"/>
      <c r="G5" s="6"/>
    </row>
    <row r="6" spans="1:17" x14ac:dyDescent="0.25">
      <c r="A6" s="1"/>
      <c r="B6" s="1"/>
      <c r="C6" s="1"/>
      <c r="D6" s="1"/>
      <c r="E6" s="1"/>
      <c r="F6" s="1"/>
      <c r="G6" s="1"/>
    </row>
    <row r="7" spans="1:17" x14ac:dyDescent="0.25">
      <c r="A7" s="7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7" t="s">
        <v>11</v>
      </c>
      <c r="J7" s="7" t="s">
        <v>12</v>
      </c>
      <c r="K7" s="7" t="s">
        <v>13</v>
      </c>
      <c r="L7" s="7" t="s">
        <v>14</v>
      </c>
      <c r="M7" s="7" t="s">
        <v>15</v>
      </c>
      <c r="N7" s="7" t="s">
        <v>16</v>
      </c>
      <c r="O7" s="7" t="s">
        <v>17</v>
      </c>
      <c r="P7" s="7" t="s">
        <v>18</v>
      </c>
    </row>
    <row r="8" spans="1:17" x14ac:dyDescent="0.25">
      <c r="A8" s="22" t="s">
        <v>19</v>
      </c>
      <c r="B8" s="24" t="str">
        <f>VLOOKUP(A8,[1]Resumo!$A$1:$H$46,2,FALSE)</f>
        <v>SERVIÇO DE APOIO À OBRA</v>
      </c>
      <c r="C8" s="26">
        <v>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>
        <f t="shared" ref="P8:P27" si="0">SUM(D8:O8)</f>
        <v>0</v>
      </c>
      <c r="Q8" s="9"/>
    </row>
    <row r="9" spans="1:17" x14ac:dyDescent="0.25">
      <c r="A9" s="23"/>
      <c r="B9" s="25"/>
      <c r="C9" s="27"/>
      <c r="D9" s="10">
        <f>D8*$C8</f>
        <v>0</v>
      </c>
      <c r="E9" s="10">
        <f t="shared" ref="E9:O9" si="1">E8*$C8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10">
        <f t="shared" si="1"/>
        <v>0</v>
      </c>
      <c r="N9" s="10">
        <f t="shared" si="1"/>
        <v>0</v>
      </c>
      <c r="O9" s="10">
        <f t="shared" si="1"/>
        <v>0</v>
      </c>
      <c r="P9" s="11">
        <f t="shared" si="0"/>
        <v>0</v>
      </c>
      <c r="Q9" s="12"/>
    </row>
    <row r="10" spans="1:17" x14ac:dyDescent="0.25">
      <c r="A10" s="22" t="s">
        <v>20</v>
      </c>
      <c r="B10" s="24" t="str">
        <f>VLOOKUP(A10,[1]Resumo!$A$1:$H$46,2,FALSE)</f>
        <v>CENTRAL DE ÁGUA GELADA - C.A.G.</v>
      </c>
      <c r="C10" s="26">
        <v>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>
        <f t="shared" si="0"/>
        <v>0</v>
      </c>
      <c r="Q10" s="9"/>
    </row>
    <row r="11" spans="1:17" x14ac:dyDescent="0.25">
      <c r="A11" s="23"/>
      <c r="B11" s="25"/>
      <c r="C11" s="27"/>
      <c r="D11" s="10">
        <f>D10*$C10</f>
        <v>0</v>
      </c>
      <c r="E11" s="10">
        <f t="shared" ref="E11:O11" si="2">E10*$C10</f>
        <v>0</v>
      </c>
      <c r="F11" s="10">
        <f t="shared" si="2"/>
        <v>0</v>
      </c>
      <c r="G11" s="10">
        <f t="shared" si="2"/>
        <v>0</v>
      </c>
      <c r="H11" s="10">
        <f t="shared" si="2"/>
        <v>0</v>
      </c>
      <c r="I11" s="10">
        <f t="shared" si="2"/>
        <v>0</v>
      </c>
      <c r="J11" s="10">
        <f t="shared" si="2"/>
        <v>0</v>
      </c>
      <c r="K11" s="10">
        <f t="shared" si="2"/>
        <v>0</v>
      </c>
      <c r="L11" s="10">
        <f t="shared" si="2"/>
        <v>0</v>
      </c>
      <c r="M11" s="10">
        <f t="shared" si="2"/>
        <v>0</v>
      </c>
      <c r="N11" s="10">
        <f t="shared" si="2"/>
        <v>0</v>
      </c>
      <c r="O11" s="10">
        <f t="shared" si="2"/>
        <v>0</v>
      </c>
      <c r="P11" s="11">
        <f t="shared" si="0"/>
        <v>0</v>
      </c>
      <c r="Q11" s="12"/>
    </row>
    <row r="12" spans="1:17" x14ac:dyDescent="0.25">
      <c r="A12" s="22" t="s">
        <v>21</v>
      </c>
      <c r="B12" s="24" t="str">
        <f>VLOOKUP(A12,[1]Resumo!$A$1:$H$46,2,FALSE)</f>
        <v>2° PAVIMENTO</v>
      </c>
      <c r="C12" s="26">
        <v>0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>
        <f t="shared" si="0"/>
        <v>0</v>
      </c>
      <c r="Q12" s="9"/>
    </row>
    <row r="13" spans="1:17" x14ac:dyDescent="0.25">
      <c r="A13" s="23"/>
      <c r="B13" s="25"/>
      <c r="C13" s="27"/>
      <c r="D13" s="10">
        <f>D12*$C12</f>
        <v>0</v>
      </c>
      <c r="E13" s="10">
        <f t="shared" ref="E13:O13" si="3">E12*$C12</f>
        <v>0</v>
      </c>
      <c r="F13" s="10">
        <f t="shared" si="3"/>
        <v>0</v>
      </c>
      <c r="G13" s="10">
        <f t="shared" si="3"/>
        <v>0</v>
      </c>
      <c r="H13" s="10">
        <f t="shared" si="3"/>
        <v>0</v>
      </c>
      <c r="I13" s="10">
        <f t="shared" si="3"/>
        <v>0</v>
      </c>
      <c r="J13" s="10">
        <f t="shared" si="3"/>
        <v>0</v>
      </c>
      <c r="K13" s="10">
        <f t="shared" si="3"/>
        <v>0</v>
      </c>
      <c r="L13" s="10">
        <f t="shared" si="3"/>
        <v>0</v>
      </c>
      <c r="M13" s="10">
        <f t="shared" si="3"/>
        <v>0</v>
      </c>
      <c r="N13" s="10">
        <f t="shared" si="3"/>
        <v>0</v>
      </c>
      <c r="O13" s="10">
        <f t="shared" si="3"/>
        <v>0</v>
      </c>
      <c r="P13" s="11">
        <f t="shared" si="0"/>
        <v>0</v>
      </c>
      <c r="Q13" s="12"/>
    </row>
    <row r="14" spans="1:17" x14ac:dyDescent="0.25">
      <c r="A14" s="22" t="s">
        <v>22</v>
      </c>
      <c r="B14" s="24" t="str">
        <f>VLOOKUP(A14,[1]Resumo!$A$1:$H$46,2,FALSE)</f>
        <v>3° PAVIMENTO</v>
      </c>
      <c r="C14" s="26">
        <v>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>
        <f t="shared" si="0"/>
        <v>0</v>
      </c>
      <c r="Q14" s="9"/>
    </row>
    <row r="15" spans="1:17" x14ac:dyDescent="0.25">
      <c r="A15" s="23"/>
      <c r="B15" s="25"/>
      <c r="C15" s="27"/>
      <c r="D15" s="10">
        <f>D14*$C14</f>
        <v>0</v>
      </c>
      <c r="E15" s="10">
        <f t="shared" ref="E15:O15" si="4">E14*$C14</f>
        <v>0</v>
      </c>
      <c r="F15" s="10">
        <f t="shared" si="4"/>
        <v>0</v>
      </c>
      <c r="G15" s="10">
        <f t="shared" si="4"/>
        <v>0</v>
      </c>
      <c r="H15" s="10">
        <f t="shared" si="4"/>
        <v>0</v>
      </c>
      <c r="I15" s="10">
        <f t="shared" si="4"/>
        <v>0</v>
      </c>
      <c r="J15" s="10">
        <f t="shared" si="4"/>
        <v>0</v>
      </c>
      <c r="K15" s="10">
        <f t="shared" si="4"/>
        <v>0</v>
      </c>
      <c r="L15" s="10">
        <f t="shared" si="4"/>
        <v>0</v>
      </c>
      <c r="M15" s="10">
        <f t="shared" si="4"/>
        <v>0</v>
      </c>
      <c r="N15" s="10">
        <f t="shared" si="4"/>
        <v>0</v>
      </c>
      <c r="O15" s="10">
        <f t="shared" si="4"/>
        <v>0</v>
      </c>
      <c r="P15" s="11">
        <f t="shared" si="0"/>
        <v>0</v>
      </c>
      <c r="Q15" s="12"/>
    </row>
    <row r="16" spans="1:17" x14ac:dyDescent="0.25">
      <c r="A16" s="22" t="s">
        <v>23</v>
      </c>
      <c r="B16" s="24" t="str">
        <f>VLOOKUP(A16,[1]Resumo!$A$1:$H$46,2,FALSE)</f>
        <v>4° PAVIMENTO</v>
      </c>
      <c r="C16" s="26">
        <v>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>
        <f t="shared" si="0"/>
        <v>0</v>
      </c>
      <c r="Q16" s="9"/>
    </row>
    <row r="17" spans="1:17" x14ac:dyDescent="0.25">
      <c r="A17" s="23"/>
      <c r="B17" s="25"/>
      <c r="C17" s="27"/>
      <c r="D17" s="10">
        <f>D16*$C16</f>
        <v>0</v>
      </c>
      <c r="E17" s="10">
        <f t="shared" ref="E17:O17" si="5">E16*$C16</f>
        <v>0</v>
      </c>
      <c r="F17" s="10">
        <f t="shared" si="5"/>
        <v>0</v>
      </c>
      <c r="G17" s="10">
        <f t="shared" si="5"/>
        <v>0</v>
      </c>
      <c r="H17" s="10">
        <f t="shared" si="5"/>
        <v>0</v>
      </c>
      <c r="I17" s="10">
        <f t="shared" si="5"/>
        <v>0</v>
      </c>
      <c r="J17" s="10">
        <f t="shared" si="5"/>
        <v>0</v>
      </c>
      <c r="K17" s="10">
        <f t="shared" si="5"/>
        <v>0</v>
      </c>
      <c r="L17" s="10">
        <f t="shared" si="5"/>
        <v>0</v>
      </c>
      <c r="M17" s="10">
        <f t="shared" si="5"/>
        <v>0</v>
      </c>
      <c r="N17" s="10">
        <f t="shared" si="5"/>
        <v>0</v>
      </c>
      <c r="O17" s="10">
        <f t="shared" si="5"/>
        <v>0</v>
      </c>
      <c r="P17" s="11">
        <f t="shared" si="0"/>
        <v>0</v>
      </c>
      <c r="Q17" s="12"/>
    </row>
    <row r="18" spans="1:17" x14ac:dyDescent="0.25">
      <c r="A18" s="22" t="s">
        <v>24</v>
      </c>
      <c r="B18" s="24" t="str">
        <f>VLOOKUP(A18,[1]Resumo!$A$1:$H$46,2,FALSE)</f>
        <v>PRUMADAS</v>
      </c>
      <c r="C18" s="26">
        <v>0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>
        <f t="shared" si="0"/>
        <v>0</v>
      </c>
      <c r="Q18" s="9"/>
    </row>
    <row r="19" spans="1:17" x14ac:dyDescent="0.25">
      <c r="A19" s="23"/>
      <c r="B19" s="25"/>
      <c r="C19" s="27"/>
      <c r="D19" s="10">
        <f>D18*$C18</f>
        <v>0</v>
      </c>
      <c r="E19" s="10">
        <f t="shared" ref="E19:O19" si="6">E18*$C18</f>
        <v>0</v>
      </c>
      <c r="F19" s="10">
        <f t="shared" si="6"/>
        <v>0</v>
      </c>
      <c r="G19" s="10">
        <f t="shared" si="6"/>
        <v>0</v>
      </c>
      <c r="H19" s="10">
        <f t="shared" si="6"/>
        <v>0</v>
      </c>
      <c r="I19" s="10">
        <f t="shared" si="6"/>
        <v>0</v>
      </c>
      <c r="J19" s="10">
        <f t="shared" si="6"/>
        <v>0</v>
      </c>
      <c r="K19" s="10">
        <f t="shared" si="6"/>
        <v>0</v>
      </c>
      <c r="L19" s="10">
        <f t="shared" si="6"/>
        <v>0</v>
      </c>
      <c r="M19" s="10">
        <f t="shared" si="6"/>
        <v>0</v>
      </c>
      <c r="N19" s="10">
        <f t="shared" si="6"/>
        <v>0</v>
      </c>
      <c r="O19" s="10">
        <f t="shared" si="6"/>
        <v>0</v>
      </c>
      <c r="P19" s="11">
        <f t="shared" si="0"/>
        <v>0</v>
      </c>
      <c r="Q19" s="12"/>
    </row>
    <row r="20" spans="1:17" x14ac:dyDescent="0.25">
      <c r="A20" s="22" t="s">
        <v>25</v>
      </c>
      <c r="B20" s="24" t="str">
        <f>VLOOKUP(A20,[1]Resumo!$A$1:$H$46,2,FALSE)</f>
        <v>IMPLANTAÇÃO</v>
      </c>
      <c r="C20" s="26">
        <v>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f t="shared" si="0"/>
        <v>0</v>
      </c>
      <c r="Q20" s="9"/>
    </row>
    <row r="21" spans="1:17" x14ac:dyDescent="0.25">
      <c r="A21" s="23"/>
      <c r="B21" s="25"/>
      <c r="C21" s="27"/>
      <c r="D21" s="10">
        <f>D20*$C20</f>
        <v>0</v>
      </c>
      <c r="E21" s="10">
        <f t="shared" ref="E21:O21" si="7">E20*$C20</f>
        <v>0</v>
      </c>
      <c r="F21" s="10">
        <f t="shared" si="7"/>
        <v>0</v>
      </c>
      <c r="G21" s="10">
        <f t="shared" si="7"/>
        <v>0</v>
      </c>
      <c r="H21" s="10">
        <f t="shared" si="7"/>
        <v>0</v>
      </c>
      <c r="I21" s="10">
        <f t="shared" si="7"/>
        <v>0</v>
      </c>
      <c r="J21" s="10">
        <f t="shared" si="7"/>
        <v>0</v>
      </c>
      <c r="K21" s="10">
        <f t="shared" si="7"/>
        <v>0</v>
      </c>
      <c r="L21" s="10">
        <f t="shared" si="7"/>
        <v>0</v>
      </c>
      <c r="M21" s="10">
        <f t="shared" si="7"/>
        <v>0</v>
      </c>
      <c r="N21" s="10">
        <f t="shared" si="7"/>
        <v>0</v>
      </c>
      <c r="O21" s="10">
        <f t="shared" si="7"/>
        <v>0</v>
      </c>
      <c r="P21" s="11">
        <f t="shared" si="0"/>
        <v>0</v>
      </c>
      <c r="Q21" s="12"/>
    </row>
    <row r="22" spans="1:17" x14ac:dyDescent="0.25">
      <c r="A22" s="22" t="s">
        <v>26</v>
      </c>
      <c r="B22" s="24" t="str">
        <f>VLOOKUP(A22,[1]Resumo!$A$1:$H$46,2,FALSE)</f>
        <v>CME -  REFORMA E AMPLIAÇÃO (EXISTENTE)</v>
      </c>
      <c r="C22" s="26">
        <v>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>
        <f t="shared" si="0"/>
        <v>0</v>
      </c>
      <c r="Q22" s="9"/>
    </row>
    <row r="23" spans="1:17" x14ac:dyDescent="0.25">
      <c r="A23" s="23"/>
      <c r="B23" s="25"/>
      <c r="C23" s="27"/>
      <c r="D23" s="10">
        <f t="shared" ref="D23:O23" si="8">D22*$C22</f>
        <v>0</v>
      </c>
      <c r="E23" s="10">
        <f t="shared" si="8"/>
        <v>0</v>
      </c>
      <c r="F23" s="10">
        <f t="shared" si="8"/>
        <v>0</v>
      </c>
      <c r="G23" s="10">
        <f t="shared" si="8"/>
        <v>0</v>
      </c>
      <c r="H23" s="10">
        <f t="shared" si="8"/>
        <v>0</v>
      </c>
      <c r="I23" s="10">
        <f t="shared" si="8"/>
        <v>0</v>
      </c>
      <c r="J23" s="10">
        <f t="shared" si="8"/>
        <v>0</v>
      </c>
      <c r="K23" s="10">
        <f t="shared" si="8"/>
        <v>0</v>
      </c>
      <c r="L23" s="10">
        <f t="shared" si="8"/>
        <v>0</v>
      </c>
      <c r="M23" s="10">
        <f t="shared" si="8"/>
        <v>0</v>
      </c>
      <c r="N23" s="10">
        <f t="shared" si="8"/>
        <v>0</v>
      </c>
      <c r="O23" s="10">
        <f t="shared" si="8"/>
        <v>0</v>
      </c>
      <c r="P23" s="11">
        <f t="shared" si="0"/>
        <v>0</v>
      </c>
      <c r="Q23" s="12"/>
    </row>
    <row r="24" spans="1:17" x14ac:dyDescent="0.25">
      <c r="A24" s="22" t="s">
        <v>27</v>
      </c>
      <c r="B24" s="24" t="str">
        <f>VLOOKUP(A24,[1]Resumo!$A$1:$H$46,2,FALSE)</f>
        <v>SISTEMA DE AR CONDICIONADO (C.M.E.)</v>
      </c>
      <c r="C24" s="26">
        <v>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>
        <f t="shared" si="0"/>
        <v>0</v>
      </c>
      <c r="Q24" s="9"/>
    </row>
    <row r="25" spans="1:17" x14ac:dyDescent="0.25">
      <c r="A25" s="23"/>
      <c r="B25" s="25"/>
      <c r="C25" s="27"/>
      <c r="D25" s="10">
        <f>D24*$C24</f>
        <v>0</v>
      </c>
      <c r="E25" s="10">
        <f t="shared" ref="E25:O25" si="9">E24*$C24</f>
        <v>0</v>
      </c>
      <c r="F25" s="10">
        <f t="shared" si="9"/>
        <v>0</v>
      </c>
      <c r="G25" s="10">
        <f t="shared" si="9"/>
        <v>0</v>
      </c>
      <c r="H25" s="10">
        <f t="shared" si="9"/>
        <v>0</v>
      </c>
      <c r="I25" s="10">
        <f t="shared" si="9"/>
        <v>0</v>
      </c>
      <c r="J25" s="10">
        <f t="shared" si="9"/>
        <v>0</v>
      </c>
      <c r="K25" s="10">
        <f t="shared" si="9"/>
        <v>0</v>
      </c>
      <c r="L25" s="10">
        <f t="shared" si="9"/>
        <v>0</v>
      </c>
      <c r="M25" s="10">
        <f t="shared" si="9"/>
        <v>0</v>
      </c>
      <c r="N25" s="10">
        <f t="shared" si="9"/>
        <v>0</v>
      </c>
      <c r="O25" s="10">
        <f t="shared" si="9"/>
        <v>0</v>
      </c>
      <c r="P25" s="11">
        <f t="shared" si="0"/>
        <v>0</v>
      </c>
      <c r="Q25" s="12"/>
    </row>
    <row r="26" spans="1:17" x14ac:dyDescent="0.25">
      <c r="A26" s="13"/>
      <c r="B26" s="14" t="s">
        <v>28</v>
      </c>
      <c r="C26" s="15">
        <f>SUM(C8:C25)</f>
        <v>0</v>
      </c>
      <c r="D26" s="16">
        <f>D25+D23+D21+D19+D17+D15+D13+D11+D9</f>
        <v>0</v>
      </c>
      <c r="E26" s="16">
        <f>E25+E23+E21+E19+E17+E15+E13+E11+E9</f>
        <v>0</v>
      </c>
      <c r="F26" s="16">
        <f t="shared" ref="F26:O26" si="10">F25+F23+F21+F19+F17+F15+F13+F11+F9</f>
        <v>0</v>
      </c>
      <c r="G26" s="16">
        <f t="shared" si="10"/>
        <v>0</v>
      </c>
      <c r="H26" s="16">
        <f t="shared" si="10"/>
        <v>0</v>
      </c>
      <c r="I26" s="16">
        <f t="shared" si="10"/>
        <v>0</v>
      </c>
      <c r="J26" s="16">
        <f t="shared" si="10"/>
        <v>0</v>
      </c>
      <c r="K26" s="16">
        <f t="shared" si="10"/>
        <v>0</v>
      </c>
      <c r="L26" s="16">
        <f t="shared" si="10"/>
        <v>0</v>
      </c>
      <c r="M26" s="16">
        <f t="shared" si="10"/>
        <v>0</v>
      </c>
      <c r="N26" s="16">
        <f t="shared" si="10"/>
        <v>0</v>
      </c>
      <c r="O26" s="16">
        <f t="shared" si="10"/>
        <v>0</v>
      </c>
      <c r="P26" s="11">
        <f t="shared" si="0"/>
        <v>0</v>
      </c>
      <c r="Q26" s="9"/>
    </row>
    <row r="27" spans="1:17" x14ac:dyDescent="0.25">
      <c r="A27" s="13"/>
      <c r="B27" s="14" t="s">
        <v>30</v>
      </c>
      <c r="C27" s="15">
        <f>C26*[1]Resumo!$C$18</f>
        <v>0</v>
      </c>
      <c r="D27" s="17">
        <f>D26*22.12%</f>
        <v>0</v>
      </c>
      <c r="E27" s="17">
        <f t="shared" ref="E27:O27" si="11">E26*22.12%</f>
        <v>0</v>
      </c>
      <c r="F27" s="17">
        <f t="shared" si="11"/>
        <v>0</v>
      </c>
      <c r="G27" s="17">
        <f t="shared" si="11"/>
        <v>0</v>
      </c>
      <c r="H27" s="17">
        <f t="shared" si="11"/>
        <v>0</v>
      </c>
      <c r="I27" s="17">
        <f t="shared" si="11"/>
        <v>0</v>
      </c>
      <c r="J27" s="17">
        <f t="shared" si="11"/>
        <v>0</v>
      </c>
      <c r="K27" s="17">
        <f t="shared" si="11"/>
        <v>0</v>
      </c>
      <c r="L27" s="17">
        <f t="shared" si="11"/>
        <v>0</v>
      </c>
      <c r="M27" s="17">
        <f t="shared" si="11"/>
        <v>0</v>
      </c>
      <c r="N27" s="17">
        <f t="shared" si="11"/>
        <v>0</v>
      </c>
      <c r="O27" s="17">
        <f t="shared" si="11"/>
        <v>0</v>
      </c>
      <c r="P27" s="11">
        <f t="shared" si="0"/>
        <v>0</v>
      </c>
      <c r="Q27" s="9"/>
    </row>
    <row r="28" spans="1:17" x14ac:dyDescent="0.25">
      <c r="A28" s="28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30"/>
      <c r="P28" s="11">
        <f>P26+P27</f>
        <v>0</v>
      </c>
      <c r="Q28" s="9"/>
    </row>
    <row r="29" spans="1:17" x14ac:dyDescent="0.25">
      <c r="A29" s="13"/>
      <c r="B29" s="18"/>
      <c r="C29" s="19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9"/>
    </row>
    <row r="30" spans="1:17" ht="21.75" customHeight="1" x14ac:dyDescent="0.25">
      <c r="A30" s="13"/>
      <c r="B30" s="18" t="s">
        <v>29</v>
      </c>
      <c r="C30" s="15">
        <f>C26+C27</f>
        <v>0</v>
      </c>
      <c r="D30" s="16">
        <f>(D26+D27)</f>
        <v>0</v>
      </c>
      <c r="E30" s="16">
        <f>(E26+E27)</f>
        <v>0</v>
      </c>
      <c r="F30" s="16">
        <f t="shared" ref="F30:O30" si="12">(F26+F27)</f>
        <v>0</v>
      </c>
      <c r="G30" s="16">
        <f t="shared" si="12"/>
        <v>0</v>
      </c>
      <c r="H30" s="16">
        <f t="shared" si="12"/>
        <v>0</v>
      </c>
      <c r="I30" s="16">
        <f t="shared" si="12"/>
        <v>0</v>
      </c>
      <c r="J30" s="16">
        <f t="shared" si="12"/>
        <v>0</v>
      </c>
      <c r="K30" s="16">
        <f t="shared" si="12"/>
        <v>0</v>
      </c>
      <c r="L30" s="16">
        <f t="shared" si="12"/>
        <v>0</v>
      </c>
      <c r="M30" s="16">
        <f t="shared" si="12"/>
        <v>0</v>
      </c>
      <c r="N30" s="16">
        <f t="shared" si="12"/>
        <v>0</v>
      </c>
      <c r="O30" s="16">
        <f t="shared" si="12"/>
        <v>0</v>
      </c>
      <c r="P30" s="20">
        <f>SUM(D30:O30)</f>
        <v>0</v>
      </c>
      <c r="Q30" s="21"/>
    </row>
  </sheetData>
  <mergeCells count="28"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A24:A25"/>
    <mergeCell ref="B24:B25"/>
    <mergeCell ref="C24:C25"/>
    <mergeCell ref="A28:O28"/>
    <mergeCell ref="A20:A21"/>
    <mergeCell ref="B20:B21"/>
    <mergeCell ref="C20:C21"/>
    <mergeCell ref="A22:A23"/>
    <mergeCell ref="B22:B23"/>
    <mergeCell ref="C22:C23"/>
  </mergeCells>
  <conditionalFormatting sqref="A7">
    <cfRule type="cellIs" dxfId="1" priority="2" stopIfTrue="1" operator="equal">
      <formula>1505</formula>
    </cfRule>
  </conditionalFormatting>
  <conditionalFormatting sqref="B7:P7">
    <cfRule type="cellIs" dxfId="0" priority="1" stopIfTrue="1" operator="equal">
      <formula>1505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 Regina Santos</dc:creator>
  <cp:lastModifiedBy>Adriana Lima Conserva</cp:lastModifiedBy>
  <cp:lastPrinted>2019-05-20T19:02:22Z</cp:lastPrinted>
  <dcterms:created xsi:type="dcterms:W3CDTF">2019-04-11T15:48:50Z</dcterms:created>
  <dcterms:modified xsi:type="dcterms:W3CDTF">2019-07-18T18:30:14Z</dcterms:modified>
</cp:coreProperties>
</file>