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GA\DTE\A V C B\AVCB 2022 Projetos - Lote 2\LICITAÇÃO - Lote 2\SITE\"/>
    </mc:Choice>
  </mc:AlternateContent>
  <xr:revisionPtr revIDLastSave="0" documentId="13_ncr:1_{F7DEBB12-944E-4E9A-AA2D-4C3B6E6D694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Plan1" sheetId="1" r:id="rId1"/>
    <sheet name="Plan2" sheetId="2" r:id="rId2"/>
    <sheet name="Plan3" sheetId="3" r:id="rId3"/>
  </sheets>
  <definedNames>
    <definedName name="_xlnm.Print_Area" localSheetId="0">Plan1!$A$1:$R$41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1" i="1" l="1"/>
  <c r="C33" i="1"/>
  <c r="C35" i="1"/>
  <c r="C37" i="1"/>
  <c r="M30" i="1"/>
  <c r="L28" i="1"/>
  <c r="Q38" i="1"/>
  <c r="Q39" i="1" s="1"/>
  <c r="P38" i="1"/>
  <c r="O38" i="1"/>
  <c r="P36" i="1"/>
  <c r="O36" i="1"/>
  <c r="N36" i="1"/>
  <c r="M36" i="1"/>
  <c r="O34" i="1"/>
  <c r="O39" i="1" s="1"/>
  <c r="N34" i="1"/>
  <c r="M34" i="1"/>
  <c r="L34" i="1"/>
  <c r="N32" i="1"/>
  <c r="M32" i="1"/>
  <c r="L32" i="1"/>
  <c r="K32" i="1"/>
  <c r="L30" i="1"/>
  <c r="K30" i="1"/>
  <c r="J30" i="1"/>
  <c r="K28" i="1"/>
  <c r="J28" i="1"/>
  <c r="I28" i="1"/>
  <c r="K26" i="1"/>
  <c r="J26" i="1"/>
  <c r="I26" i="1"/>
  <c r="H26" i="1"/>
  <c r="I24" i="1"/>
  <c r="H24" i="1"/>
  <c r="G24" i="1"/>
  <c r="G39" i="1" s="1"/>
  <c r="F24" i="1"/>
  <c r="F22" i="1"/>
  <c r="F39" i="1" s="1"/>
  <c r="E22" i="1"/>
  <c r="E39" i="1" s="1"/>
  <c r="D22" i="1"/>
  <c r="D39" i="1" s="1"/>
  <c r="C25" i="1"/>
  <c r="C29" i="1"/>
  <c r="C27" i="1"/>
  <c r="C23" i="1"/>
  <c r="C21" i="1"/>
  <c r="L39" i="1" l="1"/>
  <c r="H39" i="1"/>
  <c r="I39" i="1"/>
  <c r="P39" i="1"/>
  <c r="N39" i="1"/>
  <c r="J39" i="1"/>
  <c r="K39" i="1"/>
  <c r="M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Camilo Chingotte</author>
  </authors>
  <commentList>
    <comment ref="C39" authorId="0" shapeId="0" xr:uid="{A27D4E0F-BAC5-4989-BDF1-B057CB444908}">
      <text>
        <r>
          <rPr>
            <b/>
            <sz val="9"/>
            <color indexed="81"/>
            <rFont val="Segoe UI"/>
            <family val="2"/>
          </rPr>
          <t>INSERIR O VALOR TOTAL NESTE CAMPO</t>
        </r>
      </text>
    </comment>
  </commentList>
</comments>
</file>

<file path=xl/sharedStrings.xml><?xml version="1.0" encoding="utf-8"?>
<sst xmlns="http://schemas.openxmlformats.org/spreadsheetml/2006/main" count="28" uniqueCount="27">
  <si>
    <t xml:space="preserve">PRODUTOS </t>
  </si>
  <si>
    <t>PROTOCOLO NO CBPMESP</t>
  </si>
  <si>
    <t>PROJETOS BÁSICOS DE ADAPTAÇÕES E INSTALAÇÕES</t>
  </si>
  <si>
    <t>% DE EAS</t>
  </si>
  <si>
    <t xml:space="preserve">PLANILHAS, MEMORIAIS , CRONOGRAMAS </t>
  </si>
  <si>
    <t>CRONOGRAMA FÍSICO-FINANCEIRO</t>
  </si>
  <si>
    <t>TOTAL</t>
  </si>
  <si>
    <t>ENTREGA DOS PROJETOS APROVADOS NO CBPMESP</t>
  </si>
  <si>
    <t>33%+33%+34%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</si>
  <si>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</si>
  <si>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</si>
  <si>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</si>
  <si>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</si>
  <si>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</si>
  <si>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</si>
  <si>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</si>
  <si>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</si>
  <si>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</si>
  <si>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</si>
  <si>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</si>
  <si>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</si>
  <si>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Mês 13</t>
  </si>
  <si>
    <t>Mês 14</t>
  </si>
  <si>
    <t>OBJETO: Contratação de serviços de engenharia para elaboração de projetos de Proteção e Combate a Incêndios e projetos Complementares visando a regularização e/ou obtenção do AVCB de 11 (onze) EAS – Estabelecimentos Assistenciais de Saúde pertencentes à Secretaria de Estado da Saúde de São Paulo.</t>
  </si>
  <si>
    <t>VALOR TOTAL</t>
  </si>
  <si>
    <t>LEVANTAMENTOS CADASTRAIS</t>
  </si>
  <si>
    <t>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</si>
</sst>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R$&quot;\ #,##0.00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164" fontId="0" fillId="0" borderId="0" xfId="0" applyNumberFormat="1"/>
    <xf numFmtId="0" fontId="4" fillId="0" borderId="2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4" borderId="13" xfId="0" applyFont="1" applyFill="1" applyBorder="1" applyAlignment="1"/>
    <xf numFmtId="165" fontId="4" fillId="0" borderId="1" xfId="0" applyNumberFormat="1" applyFont="1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/>
    </xf>
    <xf numFmtId="165" fontId="4" fillId="0" borderId="15" xfId="0" applyNumberFormat="1" applyFont="1" applyFill="1" applyBorder="1" applyAlignment="1">
      <alignment horizontal="center" vertical="center" wrapText="1"/>
    </xf>
    <xf numFmtId="9" fontId="4" fillId="0" borderId="2" xfId="0" applyNumberFormat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 vertical="center" wrapText="1"/>
    </xf>
    <xf numFmtId="165" fontId="4" fillId="4" borderId="17" xfId="0" applyNumberFormat="1" applyFont="1" applyFill="1" applyBorder="1" applyAlignment="1">
      <alignment horizontal="center" vertical="center"/>
    </xf>
    <xf numFmtId="165" fontId="4" fillId="4" borderId="6" xfId="0" applyNumberFormat="1" applyFont="1" applyFill="1" applyBorder="1" applyAlignment="1">
      <alignment horizontal="center" vertical="center"/>
    </xf>
    <xf numFmtId="165" fontId="0" fillId="0" borderId="0" xfId="0" applyNumberFormat="1"/>
    <xf numFmtId="0" fontId="4" fillId="0" borderId="2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165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165" fontId="3" fillId="4" borderId="17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wrapText="1"/>
    </xf>
    <xf numFmtId="9" fontId="4" fillId="5" borderId="2" xfId="0" applyNumberFormat="1" applyFont="1" applyFill="1" applyBorder="1" applyAlignment="1">
      <alignment horizontal="center" vertical="center"/>
    </xf>
    <xf numFmtId="9" fontId="4" fillId="5" borderId="3" xfId="0" applyNumberFormat="1" applyFont="1" applyFill="1" applyBorder="1" applyAlignment="1">
      <alignment horizontal="center" vertical="center"/>
    </xf>
    <xf numFmtId="9" fontId="4" fillId="5" borderId="4" xfId="0" applyNumberFormat="1" applyFont="1" applyFill="1" applyBorder="1" applyAlignment="1">
      <alignment horizontal="center" vertical="center"/>
    </xf>
    <xf numFmtId="9" fontId="4" fillId="5" borderId="21" xfId="0" applyNumberFormat="1" applyFont="1" applyFill="1" applyBorder="1" applyAlignment="1">
      <alignment horizontal="center" vertical="center"/>
    </xf>
    <xf numFmtId="9" fontId="4" fillId="5" borderId="22" xfId="0" applyNumberFormat="1" applyFont="1" applyFill="1" applyBorder="1" applyAlignment="1">
      <alignment horizontal="center" vertical="center"/>
    </xf>
    <xf numFmtId="9" fontId="4" fillId="2" borderId="29" xfId="0" applyNumberFormat="1" applyFont="1" applyFill="1" applyBorder="1" applyAlignment="1">
      <alignment horizontal="center" vertical="center"/>
    </xf>
    <xf numFmtId="9" fontId="4" fillId="2" borderId="31" xfId="0" applyNumberFormat="1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165" fontId="4" fillId="2" borderId="29" xfId="0" applyNumberFormat="1" applyFont="1" applyFill="1" applyBorder="1" applyAlignment="1">
      <alignment horizontal="center" vertical="center"/>
    </xf>
    <xf numFmtId="165" fontId="4" fillId="2" borderId="31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9" fontId="4" fillId="5" borderId="2" xfId="0" applyNumberFormat="1" applyFont="1" applyFill="1" applyBorder="1" applyAlignment="1">
      <alignment horizontal="center" vertical="center" wrapText="1"/>
    </xf>
    <xf numFmtId="9" fontId="4" fillId="5" borderId="3" xfId="0" applyNumberFormat="1" applyFont="1" applyFill="1" applyBorder="1" applyAlignment="1">
      <alignment horizontal="center" vertical="center" wrapText="1"/>
    </xf>
    <xf numFmtId="9" fontId="4" fillId="5" borderId="25" xfId="0" applyNumberFormat="1" applyFont="1" applyFill="1" applyBorder="1" applyAlignment="1">
      <alignment horizontal="center" vertical="center" wrapText="1"/>
    </xf>
    <xf numFmtId="9" fontId="4" fillId="2" borderId="32" xfId="0" applyNumberFormat="1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165" fontId="4" fillId="2" borderId="32" xfId="0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0" borderId="27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866215</xdr:colOff>
      <xdr:row>2</xdr:row>
      <xdr:rowOff>107577</xdr:rowOff>
    </xdr:from>
    <xdr:to>
      <xdr:col>9</xdr:col>
      <xdr:colOff>67796</xdr:colOff>
      <xdr:row>8</xdr:row>
      <xdr:rowOff>98052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E6C0028-863A-4A98-A6BC-E54CB82AD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3656" y="488577"/>
          <a:ext cx="2182346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0:Q43"/>
  <sheetViews>
    <sheetView tabSelected="1" topLeftCell="A2" zoomScale="85" zoomScaleNormal="85" workbookViewId="0">
      <selection activeCell="M44" sqref="M44"/>
    </sheetView>
  </sheetViews>
  <sheetFormatPr defaultRowHeight="15" x14ac:dyDescent="0.25"/>
  <cols>
    <col min="1" max="1" width="30.140625" customWidth="1"/>
    <col min="2" max="2" width="17.5703125" bestFit="1" customWidth="1"/>
    <col min="3" max="3" width="19" bestFit="1" customWidth="1"/>
    <col min="4" max="5" width="14.140625" bestFit="1" customWidth="1"/>
    <col min="6" max="6" width="15.28515625" bestFit="1" customWidth="1"/>
    <col min="7" max="7" width="14.140625" bestFit="1" customWidth="1"/>
    <col min="8" max="17" width="15.28515625" bestFit="1" customWidth="1"/>
  </cols>
  <sheetData>
    <row r="10" spans="1:17" ht="15" customHeight="1" x14ac:dyDescent="0.25">
      <c r="A10" s="25" t="s">
        <v>23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</row>
    <row r="11" spans="1:17" ht="15" customHeight="1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7" ht="15" customHeight="1" x14ac:dyDescent="0.25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</row>
    <row r="13" spans="1:17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</row>
    <row r="14" spans="1:17" x14ac:dyDescent="0.25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</row>
    <row r="15" spans="1:17" x14ac:dyDescent="0.2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</row>
    <row r="16" spans="1:17" ht="15.75" thickBot="1" x14ac:dyDescent="0.3"/>
    <row r="17" spans="1:17" ht="15" customHeight="1" x14ac:dyDescent="0.25">
      <c r="A17" s="40" t="s">
        <v>5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2"/>
    </row>
    <row r="18" spans="1:17" ht="15.75" thickBot="1" x14ac:dyDescent="0.3">
      <c r="A18" s="43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5"/>
    </row>
    <row r="19" spans="1:17" ht="15.75" thickBot="1" x14ac:dyDescent="0.3">
      <c r="A19" s="59" t="s">
        <v>0</v>
      </c>
      <c r="B19" s="46" t="s">
        <v>3</v>
      </c>
      <c r="C19" s="61" t="s">
        <v>24</v>
      </c>
      <c r="D19" s="56" t="s">
        <v>26</v>
      </c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8"/>
    </row>
    <row r="20" spans="1:17" ht="15.75" thickBot="1" x14ac:dyDescent="0.3">
      <c r="A20" s="60"/>
      <c r="B20" s="47"/>
      <c r="C20" s="62"/>
      <c r="D20" s="20" t="s">
        <v>9</v>
      </c>
      <c r="E20" s="18" t="s">
        <v>10</v>
      </c>
      <c r="F20" s="18" t="s">
        <v>11</v>
      </c>
      <c r="G20" s="18" t="s">
        <v>12</v>
      </c>
      <c r="H20" s="18" t="s">
        <v>13</v>
      </c>
      <c r="I20" s="18" t="s">
        <v>14</v>
      </c>
      <c r="J20" s="18" t="s">
        <v>15</v>
      </c>
      <c r="K20" s="18" t="s">
        <v>16</v>
      </c>
      <c r="L20" s="18" t="s">
        <v>17</v>
      </c>
      <c r="M20" s="18" t="s">
        <v>18</v>
      </c>
      <c r="N20" s="18" t="s">
        <v>19</v>
      </c>
      <c r="O20" s="18" t="s">
        <v>20</v>
      </c>
      <c r="P20" s="18" t="s">
        <v>21</v>
      </c>
      <c r="Q20" s="19" t="s">
        <v>22</v>
      </c>
    </row>
    <row r="21" spans="1:17" x14ac:dyDescent="0.25">
      <c r="A21" s="33" t="s">
        <v>25</v>
      </c>
      <c r="B21" s="36" t="s">
        <v>8</v>
      </c>
      <c r="C21" s="39">
        <f>C39*0.1</f>
        <v>0</v>
      </c>
      <c r="D21" s="29">
        <v>0.1</v>
      </c>
      <c r="E21" s="29"/>
      <c r="F21" s="30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7"/>
    </row>
    <row r="22" spans="1:17" x14ac:dyDescent="0.25">
      <c r="A22" s="34"/>
      <c r="B22" s="37"/>
      <c r="C22" s="63"/>
      <c r="D22" s="21">
        <f>C39*0.03</f>
        <v>0</v>
      </c>
      <c r="E22" s="5">
        <f>C39*0.03</f>
        <v>0</v>
      </c>
      <c r="F22" s="5">
        <f>C39*0.04</f>
        <v>0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11"/>
    </row>
    <row r="23" spans="1:17" x14ac:dyDescent="0.25">
      <c r="A23" s="35" t="s">
        <v>1</v>
      </c>
      <c r="B23" s="31">
        <v>0.5</v>
      </c>
      <c r="C23" s="38">
        <f>C39*0.1</f>
        <v>0</v>
      </c>
      <c r="D23" s="22"/>
      <c r="E23" s="5"/>
      <c r="F23" s="26">
        <v>0.1</v>
      </c>
      <c r="G23" s="27"/>
      <c r="H23" s="27"/>
      <c r="I23" s="28"/>
      <c r="J23" s="3"/>
      <c r="K23" s="3"/>
      <c r="L23" s="3"/>
      <c r="M23" s="3"/>
      <c r="N23" s="3"/>
      <c r="O23" s="3"/>
      <c r="P23" s="3"/>
      <c r="Q23" s="11"/>
    </row>
    <row r="24" spans="1:17" x14ac:dyDescent="0.25">
      <c r="A24" s="35"/>
      <c r="B24" s="32"/>
      <c r="C24" s="39"/>
      <c r="D24" s="22"/>
      <c r="E24" s="3"/>
      <c r="F24" s="5">
        <f>C39*0.025</f>
        <v>0</v>
      </c>
      <c r="G24" s="5">
        <f>C39*0.025</f>
        <v>0</v>
      </c>
      <c r="H24" s="5">
        <f>C39*0.025</f>
        <v>0</v>
      </c>
      <c r="I24" s="5">
        <f>C39*0.025</f>
        <v>0</v>
      </c>
      <c r="J24" s="3"/>
      <c r="K24" s="3"/>
      <c r="L24" s="3"/>
      <c r="M24" s="3"/>
      <c r="N24" s="3"/>
      <c r="O24" s="3"/>
      <c r="P24" s="3"/>
      <c r="Q24" s="11"/>
    </row>
    <row r="25" spans="1:17" x14ac:dyDescent="0.25">
      <c r="A25" s="35"/>
      <c r="B25" s="31">
        <v>0.5</v>
      </c>
      <c r="C25" s="38">
        <f>C39*0.1</f>
        <v>0</v>
      </c>
      <c r="D25" s="22"/>
      <c r="E25" s="3"/>
      <c r="F25" s="3"/>
      <c r="G25" s="8"/>
      <c r="H25" s="26">
        <v>0.1</v>
      </c>
      <c r="I25" s="27"/>
      <c r="J25" s="27"/>
      <c r="K25" s="28"/>
      <c r="L25" s="3"/>
      <c r="M25" s="3"/>
      <c r="N25" s="3"/>
      <c r="O25" s="3"/>
      <c r="P25" s="3"/>
      <c r="Q25" s="11"/>
    </row>
    <row r="26" spans="1:17" x14ac:dyDescent="0.25">
      <c r="A26" s="35"/>
      <c r="B26" s="32"/>
      <c r="C26" s="39"/>
      <c r="D26" s="22"/>
      <c r="E26" s="3"/>
      <c r="F26" s="3"/>
      <c r="G26" s="5"/>
      <c r="H26" s="5">
        <f>C39*0.025</f>
        <v>0</v>
      </c>
      <c r="I26" s="5">
        <f>C39*0.025</f>
        <v>0</v>
      </c>
      <c r="J26" s="5">
        <f>C39*0.025</f>
        <v>0</v>
      </c>
      <c r="K26" s="5">
        <f>C39*0.025</f>
        <v>0</v>
      </c>
      <c r="L26" s="3"/>
      <c r="M26" s="3"/>
      <c r="N26" s="3"/>
      <c r="O26" s="3"/>
      <c r="P26" s="3"/>
      <c r="Q26" s="11"/>
    </row>
    <row r="27" spans="1:17" ht="15" customHeight="1" x14ac:dyDescent="0.25">
      <c r="A27" s="52" t="s">
        <v>7</v>
      </c>
      <c r="B27" s="31">
        <v>0.5</v>
      </c>
      <c r="C27" s="38">
        <f>C39*0.1</f>
        <v>0</v>
      </c>
      <c r="D27" s="22"/>
      <c r="E27" s="3"/>
      <c r="F27" s="3"/>
      <c r="G27" s="3"/>
      <c r="H27" s="8"/>
      <c r="I27" s="26">
        <v>0.1</v>
      </c>
      <c r="J27" s="27"/>
      <c r="K27" s="27"/>
      <c r="L27" s="28"/>
      <c r="M27" s="3"/>
      <c r="N27" s="3"/>
      <c r="O27" s="3"/>
      <c r="P27" s="3"/>
      <c r="Q27" s="11"/>
    </row>
    <row r="28" spans="1:17" x14ac:dyDescent="0.25">
      <c r="A28" s="53"/>
      <c r="B28" s="32"/>
      <c r="C28" s="39"/>
      <c r="D28" s="22"/>
      <c r="E28" s="3"/>
      <c r="F28" s="3"/>
      <c r="G28" s="3"/>
      <c r="H28" s="5"/>
      <c r="I28" s="5">
        <f>C39*0.025</f>
        <v>0</v>
      </c>
      <c r="J28" s="5">
        <f>C39*0.025</f>
        <v>0</v>
      </c>
      <c r="K28" s="5">
        <f>C39*0.025</f>
        <v>0</v>
      </c>
      <c r="L28" s="9">
        <f>C39*0.025</f>
        <v>0</v>
      </c>
      <c r="M28" s="3"/>
      <c r="N28" s="3"/>
      <c r="O28" s="3"/>
      <c r="P28" s="3"/>
      <c r="Q28" s="11"/>
    </row>
    <row r="29" spans="1:17" x14ac:dyDescent="0.25">
      <c r="A29" s="53"/>
      <c r="B29" s="31">
        <v>0.5</v>
      </c>
      <c r="C29" s="38">
        <f>C39*0.1</f>
        <v>0</v>
      </c>
      <c r="D29" s="22"/>
      <c r="E29" s="3"/>
      <c r="F29" s="3"/>
      <c r="G29" s="3"/>
      <c r="H29" s="3"/>
      <c r="I29" s="6"/>
      <c r="J29" s="26">
        <v>0.1</v>
      </c>
      <c r="K29" s="27"/>
      <c r="L29" s="27"/>
      <c r="M29" s="28"/>
      <c r="N29" s="3"/>
      <c r="O29" s="3"/>
      <c r="P29" s="3"/>
      <c r="Q29" s="11"/>
    </row>
    <row r="30" spans="1:17" x14ac:dyDescent="0.25">
      <c r="A30" s="33"/>
      <c r="B30" s="32"/>
      <c r="C30" s="39"/>
      <c r="D30" s="22"/>
      <c r="E30" s="3"/>
      <c r="F30" s="3"/>
      <c r="G30" s="3"/>
      <c r="H30" s="3"/>
      <c r="I30" s="5"/>
      <c r="J30" s="5">
        <f>C39*0.025</f>
        <v>0</v>
      </c>
      <c r="K30" s="5">
        <f>C39*0.025</f>
        <v>0</v>
      </c>
      <c r="L30" s="9">
        <f>C39*0.025</f>
        <v>0</v>
      </c>
      <c r="M30" s="9">
        <f>C39*0.025</f>
        <v>0</v>
      </c>
      <c r="N30" s="3"/>
      <c r="O30" s="3"/>
      <c r="P30" s="3"/>
      <c r="Q30" s="11"/>
    </row>
    <row r="31" spans="1:17" ht="15" customHeight="1" x14ac:dyDescent="0.25">
      <c r="A31" s="52" t="s">
        <v>2</v>
      </c>
      <c r="B31" s="31">
        <v>0.33</v>
      </c>
      <c r="C31" s="38">
        <f>C39*0.1</f>
        <v>0</v>
      </c>
      <c r="D31" s="22"/>
      <c r="E31" s="3"/>
      <c r="F31" s="3"/>
      <c r="G31" s="3"/>
      <c r="H31" s="3"/>
      <c r="I31" s="3"/>
      <c r="J31" s="3"/>
      <c r="K31" s="26">
        <v>0.1</v>
      </c>
      <c r="L31" s="27"/>
      <c r="M31" s="27"/>
      <c r="N31" s="28"/>
      <c r="O31" s="3"/>
      <c r="P31" s="3"/>
      <c r="Q31" s="11"/>
    </row>
    <row r="32" spans="1:17" x14ac:dyDescent="0.25">
      <c r="A32" s="53"/>
      <c r="B32" s="32"/>
      <c r="C32" s="39"/>
      <c r="D32" s="22"/>
      <c r="E32" s="3"/>
      <c r="F32" s="3"/>
      <c r="G32" s="3"/>
      <c r="H32" s="3"/>
      <c r="I32" s="3"/>
      <c r="J32" s="3"/>
      <c r="K32" s="5">
        <f>C39*0.025</f>
        <v>0</v>
      </c>
      <c r="L32" s="5">
        <f>C39*0.025</f>
        <v>0</v>
      </c>
      <c r="M32" s="5">
        <f>C39*0.025</f>
        <v>0</v>
      </c>
      <c r="N32" s="9">
        <f>C39*0.025</f>
        <v>0</v>
      </c>
      <c r="O32" s="3"/>
      <c r="P32" s="3"/>
      <c r="Q32" s="11"/>
    </row>
    <row r="33" spans="1:17" x14ac:dyDescent="0.25">
      <c r="A33" s="53"/>
      <c r="B33" s="31">
        <v>0.33</v>
      </c>
      <c r="C33" s="38">
        <f>C39*0.1</f>
        <v>0</v>
      </c>
      <c r="D33" s="22"/>
      <c r="E33" s="3"/>
      <c r="F33" s="3"/>
      <c r="G33" s="3"/>
      <c r="H33" s="3"/>
      <c r="I33" s="3"/>
      <c r="J33" s="3"/>
      <c r="K33" s="3"/>
      <c r="L33" s="26">
        <v>0.1</v>
      </c>
      <c r="M33" s="27"/>
      <c r="N33" s="27"/>
      <c r="O33" s="28"/>
      <c r="P33" s="3"/>
      <c r="Q33" s="11"/>
    </row>
    <row r="34" spans="1:17" x14ac:dyDescent="0.25">
      <c r="A34" s="53"/>
      <c r="B34" s="32"/>
      <c r="C34" s="39"/>
      <c r="D34" s="22"/>
      <c r="E34" s="3"/>
      <c r="F34" s="3"/>
      <c r="G34" s="3"/>
      <c r="H34" s="3"/>
      <c r="I34" s="3"/>
      <c r="J34" s="3"/>
      <c r="K34" s="3"/>
      <c r="L34" s="5">
        <f>C39*0.025</f>
        <v>0</v>
      </c>
      <c r="M34" s="5">
        <f>C39*0.025</f>
        <v>0</v>
      </c>
      <c r="N34" s="5">
        <f>C39*0.025</f>
        <v>0</v>
      </c>
      <c r="O34" s="9">
        <f>C39*0.025</f>
        <v>0</v>
      </c>
      <c r="P34" s="3"/>
      <c r="Q34" s="11"/>
    </row>
    <row r="35" spans="1:17" x14ac:dyDescent="0.25">
      <c r="A35" s="53"/>
      <c r="B35" s="31">
        <v>0.34</v>
      </c>
      <c r="C35" s="38">
        <f>C39*0.1</f>
        <v>0</v>
      </c>
      <c r="D35" s="22"/>
      <c r="E35" s="3"/>
      <c r="F35" s="3"/>
      <c r="G35" s="3"/>
      <c r="H35" s="3"/>
      <c r="I35" s="3"/>
      <c r="J35" s="3"/>
      <c r="K35" s="3"/>
      <c r="L35" s="3"/>
      <c r="M35" s="26">
        <v>0.1</v>
      </c>
      <c r="N35" s="27"/>
      <c r="O35" s="27"/>
      <c r="P35" s="28"/>
      <c r="Q35" s="11"/>
    </row>
    <row r="36" spans="1:17" x14ac:dyDescent="0.25">
      <c r="A36" s="33"/>
      <c r="B36" s="32"/>
      <c r="C36" s="39"/>
      <c r="D36" s="22"/>
      <c r="E36" s="3"/>
      <c r="F36" s="3"/>
      <c r="G36" s="3"/>
      <c r="H36" s="3"/>
      <c r="I36" s="3"/>
      <c r="J36" s="3"/>
      <c r="K36" s="3"/>
      <c r="L36" s="3"/>
      <c r="M36" s="5">
        <f>C39*0.025</f>
        <v>0</v>
      </c>
      <c r="N36" s="5">
        <f>C39*0.025</f>
        <v>0</v>
      </c>
      <c r="O36" s="5">
        <f>C39*0.025</f>
        <v>0</v>
      </c>
      <c r="P36" s="9">
        <f>C39*0.025</f>
        <v>0</v>
      </c>
      <c r="Q36" s="11"/>
    </row>
    <row r="37" spans="1:17" ht="26.25" customHeight="1" x14ac:dyDescent="0.25">
      <c r="A37" s="52" t="s">
        <v>4</v>
      </c>
      <c r="B37" s="31" t="s">
        <v>8</v>
      </c>
      <c r="C37" s="38">
        <f>C39*0.2</f>
        <v>0</v>
      </c>
      <c r="D37" s="22"/>
      <c r="E37" s="3"/>
      <c r="F37" s="3"/>
      <c r="G37" s="3"/>
      <c r="H37" s="3"/>
      <c r="I37" s="3"/>
      <c r="J37" s="3"/>
      <c r="K37" s="3"/>
      <c r="L37" s="3"/>
      <c r="M37" s="3"/>
      <c r="N37" s="3"/>
      <c r="O37" s="48">
        <v>0.2</v>
      </c>
      <c r="P37" s="49"/>
      <c r="Q37" s="50"/>
    </row>
    <row r="38" spans="1:17" ht="15.75" thickBot="1" x14ac:dyDescent="0.3">
      <c r="A38" s="54"/>
      <c r="B38" s="51"/>
      <c r="C38" s="55"/>
      <c r="D38" s="2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7">
        <f>C39*0.06</f>
        <v>0</v>
      </c>
      <c r="P38" s="7">
        <f>C39*0.06</f>
        <v>0</v>
      </c>
      <c r="Q38" s="12">
        <f>C39*0.08</f>
        <v>0</v>
      </c>
    </row>
    <row r="39" spans="1:17" ht="29.25" customHeight="1" thickBot="1" x14ac:dyDescent="0.3">
      <c r="A39" s="23" t="s">
        <v>6</v>
      </c>
      <c r="B39" s="4"/>
      <c r="C39" s="24"/>
      <c r="D39" s="13">
        <f>SUM(D22:D38)</f>
        <v>0</v>
      </c>
      <c r="E39" s="13">
        <f>SUM(E22:E38)</f>
        <v>0</v>
      </c>
      <c r="F39" s="13">
        <f>SUM(F22,F24,F25:F38)</f>
        <v>0</v>
      </c>
      <c r="G39" s="13">
        <f>SUM(G21:G22,G24:G38)</f>
        <v>0</v>
      </c>
      <c r="H39" s="13">
        <f>SUM(H26:H38,H24,H22,H21)</f>
        <v>0</v>
      </c>
      <c r="I39" s="13">
        <f>SUM(I21:I22,I24,I26,I28:I38)</f>
        <v>0</v>
      </c>
      <c r="J39" s="13">
        <f>SUM(J21:J24,J26,J28,J30:J38)</f>
        <v>0</v>
      </c>
      <c r="K39" s="13">
        <f>SUM(K21:K24,K26,K28,K30,K32:K38)</f>
        <v>0</v>
      </c>
      <c r="L39" s="13">
        <f>SUM(L21:L26,L28,L30,L32,L34,L35,L36,L37,L38)</f>
        <v>0</v>
      </c>
      <c r="M39" s="13">
        <f>SUM(M21:M28,M30,M32,M34,M36:M38)</f>
        <v>0</v>
      </c>
      <c r="N39" s="13">
        <f>SUM(N21:N30,N32,N34,N36:N38)</f>
        <v>0</v>
      </c>
      <c r="O39" s="13">
        <f>SUM(O21:O32,O34,O36,O38)</f>
        <v>0</v>
      </c>
      <c r="P39" s="13">
        <f>SUM(P21:P34,P36,P38)</f>
        <v>0</v>
      </c>
      <c r="Q39" s="14">
        <f>SUM(Q21:Q36,Q38)</f>
        <v>0</v>
      </c>
    </row>
    <row r="41" spans="1:17" x14ac:dyDescent="0.25">
      <c r="Q41" s="15"/>
    </row>
    <row r="42" spans="1:17" x14ac:dyDescent="0.25">
      <c r="C42" s="15"/>
    </row>
    <row r="43" spans="1:17" x14ac:dyDescent="0.25">
      <c r="N43" s="1"/>
    </row>
  </sheetData>
  <sheetProtection algorithmName="SHA-512" hashValue="Af70IL+IEfaHsYM7n80haavPZ4suacGZQVrfflXl4WRZBnbTLFFWJwgcT9G/Wr787SLyewpzz/ISA/khANJn3g==" saltValue="mWvC4zsk9nud5L2D98F+7g==" spinCount="100000" sheet="1" objects="1" scenarios="1"/>
  <mergeCells count="38">
    <mergeCell ref="D19:Q19"/>
    <mergeCell ref="A19:A20"/>
    <mergeCell ref="C19:C20"/>
    <mergeCell ref="C21:C22"/>
    <mergeCell ref="C31:C32"/>
    <mergeCell ref="B31:B32"/>
    <mergeCell ref="A31:A36"/>
    <mergeCell ref="B35:B36"/>
    <mergeCell ref="C35:C36"/>
    <mergeCell ref="O37:Q37"/>
    <mergeCell ref="B37:B38"/>
    <mergeCell ref="B27:B28"/>
    <mergeCell ref="B29:B30"/>
    <mergeCell ref="A27:A30"/>
    <mergeCell ref="A37:A38"/>
    <mergeCell ref="C27:C28"/>
    <mergeCell ref="C29:C30"/>
    <mergeCell ref="J29:M29"/>
    <mergeCell ref="I27:L27"/>
    <mergeCell ref="C33:C34"/>
    <mergeCell ref="B33:B34"/>
    <mergeCell ref="C37:C38"/>
    <mergeCell ref="A10:Q15"/>
    <mergeCell ref="K31:N31"/>
    <mergeCell ref="L33:O33"/>
    <mergeCell ref="M35:P35"/>
    <mergeCell ref="D21:F21"/>
    <mergeCell ref="B23:B24"/>
    <mergeCell ref="B25:B26"/>
    <mergeCell ref="A21:A22"/>
    <mergeCell ref="A23:A26"/>
    <mergeCell ref="B21:B22"/>
    <mergeCell ref="C23:C24"/>
    <mergeCell ref="C25:C26"/>
    <mergeCell ref="F23:I23"/>
    <mergeCell ref="H25:K25"/>
    <mergeCell ref="A17:Q18"/>
    <mergeCell ref="B19:B20"/>
  </mergeCells>
  <phoneticPr fontId="1" type="noConversion"/>
  <pageMargins left="0.511811024" right="0.511811024" top="0.78740157499999996" bottom="0.78740157499999996" header="0.31496062000000002" footer="0.31496062000000002"/>
  <pageSetup paperSize="9" scale="47" orientation="landscape" horizontalDpi="4294967294" verticalDpi="4294967294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Cristina de Oliveira Gomes Jotten</dc:creator>
  <cp:lastModifiedBy>Camilo Chingotte</cp:lastModifiedBy>
  <cp:lastPrinted>2022-06-22T14:58:24Z</cp:lastPrinted>
  <dcterms:created xsi:type="dcterms:W3CDTF">2022-04-05T16:41:24Z</dcterms:created>
  <dcterms:modified xsi:type="dcterms:W3CDTF">2022-06-24T10:41:21Z</dcterms:modified>
</cp:coreProperties>
</file>